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.8\職員共有データ\_3_教育支援事業\ﾄﾗｲやる・職場体験\R3年度\01_トライやる\01_R3前期\施行\"/>
    </mc:Choice>
  </mc:AlternateContent>
  <bookViews>
    <workbookView xWindow="0" yWindow="0" windowWidth="28800" windowHeight="12255"/>
  </bookViews>
  <sheets>
    <sheet name="入力シート" sheetId="2" r:id="rId1"/>
    <sheet name="記入見本" sheetId="9" r:id="rId2"/>
    <sheet name="学校一覧" sheetId="3" r:id="rId3"/>
    <sheet name="集計表１" sheetId="4" state="hidden" r:id="rId4"/>
  </sheets>
  <definedNames>
    <definedName name="_xlnm._FilterDatabase" localSheetId="2" hidden="1">学校一覧!$A$1:$S$1</definedName>
    <definedName name="_xlnm.Print_Area" localSheetId="3">集計表１!#REF!</definedName>
    <definedName name="_xlnm.Print_Area" localSheetId="0">入力シート!$B$7:$BH$64</definedName>
    <definedName name="_xlnm.Print_Titles" localSheetId="0">入力シート!$7:$7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4" i="9" l="1"/>
  <c r="AD14" i="9"/>
  <c r="AY13" i="9"/>
  <c r="AP13" i="9"/>
  <c r="AD13" i="9"/>
  <c r="P13" i="9"/>
  <c r="J13" i="9"/>
  <c r="D13" i="9"/>
  <c r="BE9" i="9"/>
  <c r="BB9" i="9"/>
  <c r="AY9" i="9"/>
  <c r="B7" i="9"/>
  <c r="EP3" i="9"/>
  <c r="EH3" i="9"/>
  <c r="DZ3" i="9"/>
  <c r="DR3" i="9"/>
  <c r="DJ3" i="9"/>
  <c r="DB3" i="9"/>
  <c r="CT3" i="9"/>
  <c r="CL3" i="9"/>
  <c r="AB3" i="4" l="1"/>
  <c r="AA3" i="4"/>
  <c r="Z3" i="4"/>
  <c r="Y3" i="4"/>
  <c r="X3" i="4"/>
  <c r="W3" i="4"/>
  <c r="V3" i="4"/>
  <c r="U3" i="4"/>
  <c r="T3" i="4"/>
  <c r="S3" i="4"/>
  <c r="R3" i="4"/>
  <c r="M3" i="4"/>
  <c r="L3" i="4"/>
  <c r="K3" i="4"/>
  <c r="J3" i="4"/>
  <c r="A3" i="4"/>
  <c r="AS14" i="2"/>
  <c r="AD14" i="2"/>
  <c r="AY13" i="2"/>
  <c r="AP13" i="2"/>
  <c r="AD13" i="2"/>
  <c r="G3" i="4" s="1"/>
  <c r="P13" i="2"/>
  <c r="I3" i="4" s="1"/>
  <c r="J13" i="2"/>
  <c r="H3" i="4" s="1"/>
  <c r="D13" i="2"/>
  <c r="B3" i="4" s="1"/>
  <c r="BE9" i="2"/>
  <c r="BB9" i="2"/>
  <c r="AY9" i="2"/>
  <c r="B7" i="2"/>
  <c r="EP3" i="2"/>
  <c r="Q3" i="4" s="1"/>
  <c r="EH3" i="2"/>
  <c r="P3" i="4" s="1"/>
  <c r="DZ3" i="2"/>
  <c r="O3" i="4" s="1"/>
  <c r="DR3" i="2"/>
  <c r="N3" i="4" s="1"/>
  <c r="DJ3" i="2"/>
  <c r="F3" i="4" s="1"/>
  <c r="DB3" i="2"/>
  <c r="E3" i="4" s="1"/>
  <c r="CT3" i="2"/>
  <c r="D3" i="4" s="1"/>
  <c r="CL3" i="2"/>
  <c r="C3" i="4" s="1"/>
</calcChain>
</file>

<file path=xl/sharedStrings.xml><?xml version="1.0" encoding="utf-8"?>
<sst xmlns="http://schemas.openxmlformats.org/spreadsheetml/2006/main" count="713" uniqueCount="392">
  <si>
    <t>基礎データ
入　力　欄</t>
    <rPh sb="0" eb="2">
      <t>キソ</t>
    </rPh>
    <rPh sb="6" eb="7">
      <t>イレル</t>
    </rPh>
    <rPh sb="8" eb="9">
      <t>チカラ</t>
    </rPh>
    <rPh sb="10" eb="11">
      <t>ラン</t>
    </rPh>
    <phoneticPr fontId="4"/>
  </si>
  <si>
    <t>所属コード</t>
    <rPh sb="0" eb="2">
      <t>ショゾク</t>
    </rPh>
    <phoneticPr fontId="4"/>
  </si>
  <si>
    <t>校長名</t>
    <rPh sb="0" eb="2">
      <t>コウチョウ</t>
    </rPh>
    <rPh sb="2" eb="3">
      <t>メイ</t>
    </rPh>
    <phoneticPr fontId="4"/>
  </si>
  <si>
    <t>トライやる担当者</t>
    <rPh sb="5" eb="8">
      <t>タントウシャ</t>
    </rPh>
    <phoneticPr fontId="4"/>
  </si>
  <si>
    <t>提出年月日</t>
    <rPh sb="0" eb="2">
      <t>テイシュツ</t>
    </rPh>
    <rPh sb="2" eb="5">
      <t>ネンガッピ</t>
    </rPh>
    <phoneticPr fontId="4"/>
  </si>
  <si>
    <t>整列番号</t>
    <rPh sb="0" eb="2">
      <t>セイレツ</t>
    </rPh>
    <rPh sb="2" eb="4">
      <t>バンゴウ</t>
    </rPh>
    <phoneticPr fontId="4"/>
  </si>
  <si>
    <t>所管コード</t>
    <rPh sb="0" eb="2">
      <t>ショカン</t>
    </rPh>
    <phoneticPr fontId="4"/>
  </si>
  <si>
    <t>教委コード</t>
    <rPh sb="0" eb="2">
      <t>キョウイ</t>
    </rPh>
    <phoneticPr fontId="4"/>
  </si>
  <si>
    <t>校区分コード</t>
    <rPh sb="0" eb="2">
      <t>コウク</t>
    </rPh>
    <rPh sb="2" eb="3">
      <t>フン</t>
    </rPh>
    <phoneticPr fontId="4"/>
  </si>
  <si>
    <t>予備１</t>
    <rPh sb="0" eb="2">
      <t>ヨビ</t>
    </rPh>
    <phoneticPr fontId="4"/>
  </si>
  <si>
    <t>予備２</t>
    <rPh sb="0" eb="2">
      <t>ヨビ</t>
    </rPh>
    <phoneticPr fontId="4"/>
  </si>
  <si>
    <t>予備３</t>
    <rPh sb="0" eb="2">
      <t>ヨビ</t>
    </rPh>
    <phoneticPr fontId="4"/>
  </si>
  <si>
    <t>予備４</t>
    <rPh sb="0" eb="2">
      <t>ヨビ</t>
    </rPh>
    <phoneticPr fontId="4"/>
  </si>
  <si>
    <t>職名</t>
    <rPh sb="0" eb="2">
      <t>ショクメイ</t>
    </rPh>
    <phoneticPr fontId="4"/>
  </si>
  <si>
    <t>名前</t>
    <rPh sb="0" eb="2">
      <t>ナマエ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</si>
  <si>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</si>
  <si>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</si>
  <si>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</si>
  <si>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別紙様式</t>
    <rPh sb="0" eb="2">
      <t>ベッシ</t>
    </rPh>
    <rPh sb="2" eb="4">
      <t>ヨウシキ</t>
    </rPh>
    <phoneticPr fontId="4"/>
  </si>
  <si>
    <t>（電子メール施行）</t>
    <rPh sb="1" eb="3">
      <t>デンシ</t>
    </rPh>
    <rPh sb="6" eb="8">
      <t>シコウ</t>
    </rPh>
    <phoneticPr fontId="4"/>
  </si>
  <si>
    <t>兵庫県立美術館</t>
    <rPh sb="0" eb="4">
      <t>ヒョウゴケンリツ</t>
    </rPh>
    <rPh sb="4" eb="6">
      <t>ビジュツ</t>
    </rPh>
    <rPh sb="6" eb="7">
      <t>カン</t>
    </rPh>
    <phoneticPr fontId="4"/>
  </si>
  <si>
    <t>令和</t>
    <rPh sb="0" eb="2">
      <t>レイワ</t>
    </rPh>
    <phoneticPr fontId="4"/>
  </si>
  <si>
    <t>月末現在</t>
    <rPh sb="0" eb="1">
      <t>ガツ</t>
    </rPh>
    <rPh sb="1" eb="2">
      <t>マツ</t>
    </rPh>
    <rPh sb="2" eb="4">
      <t>ゲンザイ</t>
    </rPh>
    <phoneticPr fontId="4"/>
  </si>
  <si>
    <t>令和３年度　トライやる・ウイーク申込書</t>
    <rPh sb="0" eb="1">
      <t>レイ</t>
    </rPh>
    <rPh sb="1" eb="2">
      <t>ワ</t>
    </rPh>
    <rPh sb="3" eb="5">
      <t>ネンド</t>
    </rPh>
    <rPh sb="16" eb="19">
      <t>モウシコミショ</t>
    </rPh>
    <phoneticPr fontId="4"/>
  </si>
  <si>
    <t>整理番号</t>
    <rPh sb="0" eb="2">
      <t>セイリ</t>
    </rPh>
    <rPh sb="2" eb="4">
      <t>バンゴウ</t>
    </rPh>
    <phoneticPr fontId="4"/>
  </si>
  <si>
    <t>課程別</t>
    <rPh sb="0" eb="2">
      <t>カテイ</t>
    </rPh>
    <rPh sb="2" eb="3">
      <t>ベツ</t>
    </rPh>
    <phoneticPr fontId="4"/>
  </si>
  <si>
    <t>本校・分校別</t>
    <rPh sb="0" eb="2">
      <t>ホンコウ</t>
    </rPh>
    <rPh sb="3" eb="5">
      <t>ブンコウ</t>
    </rPh>
    <rPh sb="5" eb="6">
      <t>ベツ</t>
    </rPh>
    <phoneticPr fontId="4"/>
  </si>
  <si>
    <t>学校名・校長名（分校名等）</t>
    <rPh sb="0" eb="3">
      <t>ガッコウメイ</t>
    </rPh>
    <rPh sb="4" eb="6">
      <t>コウチョウ</t>
    </rPh>
    <rPh sb="6" eb="7">
      <t>メイ</t>
    </rPh>
    <rPh sb="8" eb="10">
      <t>ブンコウ</t>
    </rPh>
    <rPh sb="10" eb="11">
      <t>メイ</t>
    </rPh>
    <rPh sb="11" eb="12">
      <t>トウ</t>
    </rPh>
    <phoneticPr fontId="4"/>
  </si>
  <si>
    <t>トライやる担当者　職名・名前・連絡先</t>
    <rPh sb="5" eb="8">
      <t>タントウシャ</t>
    </rPh>
    <rPh sb="9" eb="11">
      <t>ショクメイ</t>
    </rPh>
    <rPh sb="12" eb="14">
      <t>ナマエ</t>
    </rPh>
    <rPh sb="15" eb="18">
      <t>レンラクサキ</t>
    </rPh>
    <phoneticPr fontId="4"/>
  </si>
  <si>
    <t>学校名</t>
    <rPh sb="0" eb="2">
      <t>ガッコウ</t>
    </rPh>
    <rPh sb="2" eb="3">
      <t>メイ</t>
    </rPh>
    <phoneticPr fontId="4"/>
  </si>
  <si>
    <t>・</t>
    <phoneticPr fontId="4"/>
  </si>
  <si>
    <t>　TEL</t>
    <phoneticPr fontId="4"/>
  </si>
  <si>
    <t>後期　11月〇日（火）～〇日（金）</t>
    <rPh sb="0" eb="2">
      <t>コウキ</t>
    </rPh>
    <rPh sb="5" eb="6">
      <t>ガツ</t>
    </rPh>
    <rPh sb="7" eb="8">
      <t>ニチ</t>
    </rPh>
    <rPh sb="9" eb="10">
      <t>カ</t>
    </rPh>
    <rPh sb="13" eb="14">
      <t>ニチ</t>
    </rPh>
    <rPh sb="15" eb="16">
      <t>キン</t>
    </rPh>
    <phoneticPr fontId="4"/>
  </si>
  <si>
    <t>名　　前</t>
    <rPh sb="0" eb="1">
      <t>ナ</t>
    </rPh>
    <rPh sb="3" eb="4">
      <t>マエ</t>
    </rPh>
    <phoneticPr fontId="4"/>
  </si>
  <si>
    <t>ふりがな</t>
    <phoneticPr fontId="4"/>
  </si>
  <si>
    <t>予定あり</t>
    <rPh sb="0" eb="2">
      <t>ヨテイ</t>
    </rPh>
    <phoneticPr fontId="4"/>
  </si>
  <si>
    <t>予定なし</t>
    <rPh sb="0" eb="2">
      <t>ヨテイ</t>
    </rPh>
    <phoneticPr fontId="4"/>
  </si>
  <si>
    <t>訪問予定ありの場合（該当するものに１を入力）</t>
    <rPh sb="0" eb="2">
      <t>ホウモン</t>
    </rPh>
    <rPh sb="2" eb="4">
      <t>ヨテイ</t>
    </rPh>
    <rPh sb="7" eb="9">
      <t>バアイ</t>
    </rPh>
    <phoneticPr fontId="4"/>
  </si>
  <si>
    <t>教員のみ</t>
    <rPh sb="0" eb="2">
      <t>キョウイン</t>
    </rPh>
    <phoneticPr fontId="4"/>
  </si>
  <si>
    <t>保護者のみ</t>
    <rPh sb="0" eb="3">
      <t>ホゴシャ</t>
    </rPh>
    <phoneticPr fontId="4"/>
  </si>
  <si>
    <t>教員と保護者</t>
    <rPh sb="0" eb="2">
      <t>キョウイン</t>
    </rPh>
    <rPh sb="3" eb="6">
      <t>ホゴシャ</t>
    </rPh>
    <phoneticPr fontId="4"/>
  </si>
  <si>
    <t>ご質問等</t>
    <rPh sb="1" eb="3">
      <t>シツモン</t>
    </rPh>
    <rPh sb="3" eb="4">
      <t>トウ</t>
    </rPh>
    <phoneticPr fontId="4"/>
  </si>
  <si>
    <t>　</t>
    <phoneticPr fontId="4"/>
  </si>
  <si>
    <t>ご担当者E-mailアドレス</t>
    <rPh sb="1" eb="4">
      <t>タントウシャ</t>
    </rPh>
    <phoneticPr fontId="4"/>
  </si>
  <si>
    <t>～受入れまでの流れ～</t>
  </si>
  <si>
    <t>１　申込締切後、受入れの可否を各校へご連絡します。　</t>
  </si>
  <si>
    <t>　　日程はご要望に応じます。</t>
    <phoneticPr fontId="1"/>
  </si>
  <si>
    <t>所属
コード</t>
    <rPh sb="0" eb="2">
      <t>ショゾク</t>
    </rPh>
    <phoneticPr fontId="15"/>
  </si>
  <si>
    <t>学校名（　）表示あり</t>
    <rPh sb="0" eb="3">
      <t>ガッコウメイ</t>
    </rPh>
    <rPh sb="6" eb="8">
      <t>ヒョウジ</t>
    </rPh>
    <phoneticPr fontId="15"/>
  </si>
  <si>
    <t>所管
コード</t>
    <phoneticPr fontId="4"/>
  </si>
  <si>
    <t>所管
略称</t>
    <rPh sb="3" eb="5">
      <t>リャクショウ</t>
    </rPh>
    <phoneticPr fontId="15"/>
  </si>
  <si>
    <t>教委
コード</t>
    <phoneticPr fontId="4"/>
  </si>
  <si>
    <t>教委
略称</t>
    <phoneticPr fontId="4"/>
  </si>
  <si>
    <t>電話番号</t>
  </si>
  <si>
    <t>FAX番号</t>
  </si>
  <si>
    <t>校区分
コード</t>
    <phoneticPr fontId="4"/>
  </si>
  <si>
    <t>校区分
略称</t>
    <phoneticPr fontId="4"/>
  </si>
  <si>
    <t>課程</t>
    <rPh sb="0" eb="2">
      <t>カテイ</t>
    </rPh>
    <phoneticPr fontId="4"/>
  </si>
  <si>
    <t>本・分校</t>
    <rPh sb="0" eb="1">
      <t>ホン</t>
    </rPh>
    <rPh sb="2" eb="4">
      <t>ブンコウ</t>
    </rPh>
    <rPh sb="3" eb="4">
      <t>コウ</t>
    </rPh>
    <phoneticPr fontId="4"/>
  </si>
  <si>
    <t>中</t>
  </si>
  <si>
    <t>神戸市</t>
  </si>
  <si>
    <t>神戸市立本庄中学校</t>
  </si>
  <si>
    <t>078-411-2261</t>
  </si>
  <si>
    <t>078-411-2262</t>
  </si>
  <si>
    <t>神戸市立魚崎中学校</t>
  </si>
  <si>
    <t>078-411-1631</t>
  </si>
  <si>
    <t>078-411-1632</t>
  </si>
  <si>
    <t>神戸市立本山中学校</t>
  </si>
  <si>
    <t>078-411-3742</t>
  </si>
  <si>
    <t>078-411-3743</t>
  </si>
  <si>
    <t>神戸市立住吉中学校</t>
  </si>
  <si>
    <t>078-851-3752</t>
  </si>
  <si>
    <t>078-851-3225</t>
  </si>
  <si>
    <t>神戸市立御影中学校</t>
  </si>
  <si>
    <t>078-841-2541</t>
  </si>
  <si>
    <t>078-841-2542</t>
  </si>
  <si>
    <t>神戸市立本山南中学校</t>
  </si>
  <si>
    <t>078-412-2033</t>
  </si>
  <si>
    <t>078-412-2034</t>
  </si>
  <si>
    <t>神戸市立向洋中学校</t>
  </si>
  <si>
    <t>078-857-2481</t>
  </si>
  <si>
    <t>078-857-2482</t>
  </si>
  <si>
    <t>神戸市立鷹匠中学校</t>
  </si>
  <si>
    <t>078-841-0041</t>
  </si>
  <si>
    <t>078-841-0042</t>
  </si>
  <si>
    <t>神戸市立烏帽子中学校</t>
  </si>
  <si>
    <t>078-851-5777</t>
  </si>
  <si>
    <t>078-851-5778</t>
  </si>
  <si>
    <t>神戸市立原田中学校</t>
  </si>
  <si>
    <t>078-861-0431</t>
  </si>
  <si>
    <t>078-861-0432</t>
  </si>
  <si>
    <t>神戸市立長峰中学校</t>
  </si>
  <si>
    <t>078-861-3781</t>
  </si>
  <si>
    <t>078-861-3782</t>
  </si>
  <si>
    <t>神戸市立上野中学校</t>
  </si>
  <si>
    <t>078-871-9681</t>
  </si>
  <si>
    <t>078-871-9682</t>
  </si>
  <si>
    <t>神戸市立筒井台中学校</t>
  </si>
  <si>
    <t>078-241-3201</t>
  </si>
  <si>
    <t>078-241-3202</t>
  </si>
  <si>
    <t>神戸市立葺合中学校</t>
  </si>
  <si>
    <t>078-241-0444</t>
  </si>
  <si>
    <t>078-241-0445</t>
  </si>
  <si>
    <t>神戸市立布引中学校</t>
  </si>
  <si>
    <t>078-241-0010</t>
  </si>
  <si>
    <t>078-241-0011</t>
  </si>
  <si>
    <t>078-302-1771</t>
  </si>
  <si>
    <t>078-302-1772</t>
  </si>
  <si>
    <t>神戸市立神戸生田中学校</t>
  </si>
  <si>
    <t>078-334-1850</t>
  </si>
  <si>
    <t>078-334-1851</t>
  </si>
  <si>
    <t>神戸市立渚中学校</t>
  </si>
  <si>
    <t>078-242-4501</t>
  </si>
  <si>
    <t>078-242-4502</t>
  </si>
  <si>
    <t>神戸市立夢野中学校</t>
  </si>
  <si>
    <t>078-511-5555</t>
  </si>
  <si>
    <t>078-511-5556</t>
  </si>
  <si>
    <t>神戸市立兵庫中学校</t>
  </si>
  <si>
    <t>078-577-0744</t>
  </si>
  <si>
    <t>078-577-0745</t>
  </si>
  <si>
    <t>神戸市立兵庫中学校（北分校）</t>
  </si>
  <si>
    <t>078-577-4390</t>
  </si>
  <si>
    <t>078-577-4399</t>
  </si>
  <si>
    <t>神戸市立湊川中学校</t>
  </si>
  <si>
    <t>078-521-4874</t>
  </si>
  <si>
    <t>078-521-4875</t>
  </si>
  <si>
    <t>神戸市立須佐野中学校</t>
  </si>
  <si>
    <t>078-671-4261</t>
  </si>
  <si>
    <t>078-671-4262</t>
  </si>
  <si>
    <t>神戸市立湊翔楠中学校</t>
  </si>
  <si>
    <t>078-351-2152</t>
  </si>
  <si>
    <t>078-351-2153</t>
  </si>
  <si>
    <t>神戸市立吉田中学校</t>
  </si>
  <si>
    <t>078-681-3545</t>
  </si>
  <si>
    <t>078-681-3546</t>
  </si>
  <si>
    <t>神戸市立有馬中学校</t>
  </si>
  <si>
    <t>078-981-5101</t>
  </si>
  <si>
    <t>078-981-5548</t>
  </si>
  <si>
    <t>神戸市立山田中学校</t>
  </si>
  <si>
    <t>078-581-1068</t>
  </si>
  <si>
    <t>078-581-1069</t>
  </si>
  <si>
    <t>神戸市立八多中学校</t>
  </si>
  <si>
    <t>078-982-0049</t>
  </si>
  <si>
    <t>078-982-0053</t>
  </si>
  <si>
    <t>神戸市立大沢中学校</t>
  </si>
  <si>
    <t>078-954-0142</t>
  </si>
  <si>
    <t>078-954-0024</t>
  </si>
  <si>
    <t>神戸市立淡河中学校</t>
  </si>
  <si>
    <t>078-958-0301</t>
  </si>
  <si>
    <t>078-958-0304</t>
  </si>
  <si>
    <t>神戸市立鈴蘭台中学校</t>
  </si>
  <si>
    <t>078-591-4521</t>
  </si>
  <si>
    <t>078-591-4523</t>
  </si>
  <si>
    <t>神戸市立大池中学校</t>
  </si>
  <si>
    <t>078-581-8034</t>
  </si>
  <si>
    <t>078-581-8035</t>
  </si>
  <si>
    <t>神戸市立桜の宮中学校</t>
  </si>
  <si>
    <t>078-593-8001</t>
  </si>
  <si>
    <t>078-593-8002</t>
  </si>
  <si>
    <t>078-595-7505</t>
  </si>
  <si>
    <t>神戸市立鵯台中学校</t>
  </si>
  <si>
    <t>078-743-0072</t>
  </si>
  <si>
    <t>078-743-0073</t>
  </si>
  <si>
    <t>神戸市立星和台中学校</t>
  </si>
  <si>
    <t>078-593-8400</t>
  </si>
  <si>
    <t>078-593-8302</t>
  </si>
  <si>
    <t>神戸市立唐櫃中学校</t>
  </si>
  <si>
    <t>078-982-6461</t>
  </si>
  <si>
    <t>078-982-6462</t>
  </si>
  <si>
    <t>神戸市立広陵中学校</t>
  </si>
  <si>
    <t>078-583-1313</t>
  </si>
  <si>
    <t>078-583-1314</t>
  </si>
  <si>
    <t>神戸市立小部中学校</t>
  </si>
  <si>
    <t>078-592-1177</t>
  </si>
  <si>
    <t>078-592-1178</t>
  </si>
  <si>
    <t>神戸市立北神戸中学校</t>
  </si>
  <si>
    <t>078-951-0821</t>
  </si>
  <si>
    <t>078-952-0824</t>
  </si>
  <si>
    <t>神戸市立有野中学校</t>
  </si>
  <si>
    <t>078-982-2700</t>
  </si>
  <si>
    <t>078-982-2701</t>
  </si>
  <si>
    <t>神戸市立大原中学校</t>
  </si>
  <si>
    <t>078-581-6661</t>
  </si>
  <si>
    <t>078-581-6662</t>
  </si>
  <si>
    <t>神戸市立有野北中学校</t>
  </si>
  <si>
    <t>078-987-3057</t>
  </si>
  <si>
    <t>078-987-2677</t>
  </si>
  <si>
    <t>神戸市立丸山中学校</t>
  </si>
  <si>
    <t>078-691-0005</t>
  </si>
  <si>
    <t>078-691-0007</t>
  </si>
  <si>
    <t>神戸市立丸山中学校（西野分校）</t>
  </si>
  <si>
    <t>078-736-2521</t>
  </si>
  <si>
    <t>078-736-2541</t>
  </si>
  <si>
    <t>神戸市立西代中学校</t>
  </si>
  <si>
    <t>078-691-1521</t>
  </si>
  <si>
    <t>078-691-1522</t>
  </si>
  <si>
    <t>神戸市立高取台中学校</t>
  </si>
  <si>
    <t>078-611-6325</t>
  </si>
  <si>
    <t>078-611-6326</t>
  </si>
  <si>
    <t>神戸市立駒ケ林中学校</t>
  </si>
  <si>
    <t>078-611-0082</t>
  </si>
  <si>
    <t>078-611-0083</t>
  </si>
  <si>
    <t>神戸市立雲雀丘中学校</t>
  </si>
  <si>
    <t>078-631-8748</t>
  </si>
  <si>
    <t>078-631-8749</t>
  </si>
  <si>
    <t>神戸市立長田中学校</t>
  </si>
  <si>
    <t>078-671-3757</t>
  </si>
  <si>
    <t>078-671-3758</t>
  </si>
  <si>
    <t>神戸市立太田中学校</t>
  </si>
  <si>
    <t>078-732-0854</t>
  </si>
  <si>
    <t>078-732-0855</t>
  </si>
  <si>
    <t>神戸市立鷹取中学校</t>
  </si>
  <si>
    <t>078-731-0066</t>
  </si>
  <si>
    <t>078-731-4778</t>
  </si>
  <si>
    <t>神戸市立飛松中学校</t>
  </si>
  <si>
    <t>078-731-9494</t>
  </si>
  <si>
    <t>078-731-9495</t>
  </si>
  <si>
    <t>神戸市立高倉中学校</t>
  </si>
  <si>
    <t>078-733-1140</t>
  </si>
  <si>
    <t>078-733-1173</t>
  </si>
  <si>
    <t>神戸市立白川台中学校</t>
  </si>
  <si>
    <t>078-792-5711</t>
  </si>
  <si>
    <t>078-792-7757</t>
  </si>
  <si>
    <t>神戸市立竜が台中学校</t>
  </si>
  <si>
    <t>078-791-0762</t>
  </si>
  <si>
    <t>078-791-1457</t>
  </si>
  <si>
    <t>神戸市立東落合中学校</t>
  </si>
  <si>
    <t>078-792-5558</t>
  </si>
  <si>
    <t>078-792-5559</t>
  </si>
  <si>
    <t>神戸市立友が丘中学校</t>
  </si>
  <si>
    <t>078-792-5567</t>
  </si>
  <si>
    <t>078-792-5568</t>
  </si>
  <si>
    <t>神戸市立横尾中学校</t>
  </si>
  <si>
    <t>078-743-7322</t>
  </si>
  <si>
    <t>078-743-7323</t>
  </si>
  <si>
    <t>神戸市立西落合中学校</t>
  </si>
  <si>
    <t>078-791-8444</t>
  </si>
  <si>
    <t>078-791-8611</t>
  </si>
  <si>
    <t>神戸市立須磨北中学校</t>
  </si>
  <si>
    <t>078-741-6465</t>
  </si>
  <si>
    <t>078-741-6466</t>
  </si>
  <si>
    <t>神戸市立垂水東中学校</t>
  </si>
  <si>
    <t>078-751-6139</t>
  </si>
  <si>
    <t>078-751-1836</t>
  </si>
  <si>
    <t>神戸市立垂水中学校</t>
  </si>
  <si>
    <t>078-707-6363</t>
  </si>
  <si>
    <t>078-709-5071</t>
  </si>
  <si>
    <t>神戸市立歌敷山中学校</t>
  </si>
  <si>
    <t>078-707-8864</t>
  </si>
  <si>
    <t>078-707-8865</t>
  </si>
  <si>
    <t>神戸市立舞子中学校</t>
  </si>
  <si>
    <t>078-781-0001</t>
  </si>
  <si>
    <t>078-781-0009</t>
  </si>
  <si>
    <t>神戸市立伊川谷中学校</t>
  </si>
  <si>
    <t>078-974-0005</t>
  </si>
  <si>
    <t>078-974-2630</t>
  </si>
  <si>
    <t>神戸市立櫨谷中学校</t>
  </si>
  <si>
    <t>078-991-0026</t>
  </si>
  <si>
    <t>078-991-2512</t>
  </si>
  <si>
    <t>神戸市立押部谷中学校</t>
  </si>
  <si>
    <t>078-994-0013</t>
  </si>
  <si>
    <t>078-994-0031</t>
  </si>
  <si>
    <t>神戸市立玉津中学校</t>
  </si>
  <si>
    <t>078-918-2266</t>
  </si>
  <si>
    <t>078-918-2267</t>
  </si>
  <si>
    <t>神戸市立平野中学校</t>
  </si>
  <si>
    <t>078-961-0058</t>
  </si>
  <si>
    <t>078-961-2652</t>
  </si>
  <si>
    <t>神戸市立神出中学校</t>
  </si>
  <si>
    <t>078-965-0025</t>
  </si>
  <si>
    <t>078-965-2245</t>
  </si>
  <si>
    <t>神戸市立岩岡中学校</t>
  </si>
  <si>
    <t>078-967-0016</t>
  </si>
  <si>
    <t>078-967-0026</t>
  </si>
  <si>
    <t>神戸市立神陵台中学校</t>
  </si>
  <si>
    <t>078-781-0700</t>
  </si>
  <si>
    <t>078-781-0776</t>
  </si>
  <si>
    <t>神戸市立多聞東中学校</t>
  </si>
  <si>
    <t>078-783-5888</t>
  </si>
  <si>
    <t>078-783-6201</t>
  </si>
  <si>
    <t>神戸市立塩屋中学校</t>
  </si>
  <si>
    <t>078-753-2271</t>
  </si>
  <si>
    <t>078-753-7373</t>
  </si>
  <si>
    <t>神戸市立福田中学校</t>
  </si>
  <si>
    <t>078-708-1670</t>
  </si>
  <si>
    <t>078-708-1671</t>
  </si>
  <si>
    <t>神戸市立王塚台中学校</t>
  </si>
  <si>
    <t>078-928-1277</t>
  </si>
  <si>
    <t>078-928-1278</t>
  </si>
  <si>
    <t>神戸市立桜が丘中学校</t>
  </si>
  <si>
    <t>078-994-8822</t>
  </si>
  <si>
    <t>078-994-8823</t>
  </si>
  <si>
    <t>神戸市立桃山台中学校</t>
  </si>
  <si>
    <t>078-752-1201</t>
  </si>
  <si>
    <t>078-752-1202</t>
  </si>
  <si>
    <t>神戸市立長坂中学校</t>
  </si>
  <si>
    <t>078-974-3830</t>
  </si>
  <si>
    <t>078-974-3889</t>
  </si>
  <si>
    <t>神戸市立本多聞中学校</t>
  </si>
  <si>
    <t>078-784-6310</t>
  </si>
  <si>
    <t>078-784-6340</t>
  </si>
  <si>
    <t>神戸市立星陵台中学校</t>
  </si>
  <si>
    <t>078-709-8810</t>
  </si>
  <si>
    <t>078-709-8818</t>
  </si>
  <si>
    <t>神戸市立太山寺中学校</t>
  </si>
  <si>
    <t>078-791-7090</t>
  </si>
  <si>
    <t>078-791-7091</t>
  </si>
  <si>
    <t>神戸市立西神中学校</t>
  </si>
  <si>
    <t>078-992-2700</t>
  </si>
  <si>
    <t>078-992-2701</t>
  </si>
  <si>
    <t>神戸市立井吹台中学校</t>
  </si>
  <si>
    <t>078-997-0850</t>
  </si>
  <si>
    <t>078-997-0851</t>
  </si>
  <si>
    <t>右側の黄色のセルに項目名を入力してください。</t>
  </si>
  <si>
    <t>U19</t>
  </si>
  <si>
    <t>U20</t>
  </si>
  <si>
    <t>J24</t>
  </si>
  <si>
    <t>J25</t>
  </si>
  <si>
    <t>J29</t>
  </si>
  <si>
    <t>J30</t>
  </si>
  <si>
    <t>L35</t>
  </si>
  <si>
    <t>L36</t>
  </si>
  <si>
    <t>L37</t>
  </si>
  <si>
    <t>F42</t>
  </si>
  <si>
    <t>F49</t>
  </si>
  <si>
    <t>所属コード</t>
  </si>
  <si>
    <t>整理番号</t>
  </si>
  <si>
    <t>整列番号</t>
  </si>
  <si>
    <t>所管コード</t>
  </si>
  <si>
    <t>教委コード</t>
  </si>
  <si>
    <t>校区分コード</t>
  </si>
  <si>
    <t>学校名</t>
  </si>
  <si>
    <t>課程別</t>
  </si>
  <si>
    <t>本校・分校別</t>
  </si>
  <si>
    <t>校長名</t>
  </si>
  <si>
    <t>記入者職名</t>
    <phoneticPr fontId="4"/>
  </si>
  <si>
    <t>記入者名前</t>
    <phoneticPr fontId="4"/>
  </si>
  <si>
    <t>年月日</t>
    <phoneticPr fontId="4"/>
  </si>
  <si>
    <t>予備１</t>
  </si>
  <si>
    <t>予備２</t>
  </si>
  <si>
    <t>予備３</t>
  </si>
  <si>
    <t>予備４</t>
  </si>
  <si>
    <t>前期</t>
    <rPh sb="0" eb="1">
      <t>ゼン</t>
    </rPh>
    <rPh sb="1" eb="2">
      <t>キ</t>
    </rPh>
    <phoneticPr fontId="1"/>
  </si>
  <si>
    <t>後期</t>
    <rPh sb="0" eb="2">
      <t>コウキ</t>
    </rPh>
    <phoneticPr fontId="1"/>
  </si>
  <si>
    <t>名前</t>
    <rPh sb="0" eb="2">
      <t>ナマエ</t>
    </rPh>
    <phoneticPr fontId="1"/>
  </si>
  <si>
    <t>ふりがな</t>
    <phoneticPr fontId="1"/>
  </si>
  <si>
    <t>訪問あり</t>
    <rPh sb="0" eb="2">
      <t>ホウモン</t>
    </rPh>
    <phoneticPr fontId="1"/>
  </si>
  <si>
    <t>訪問なし</t>
    <rPh sb="0" eb="2">
      <t>ホウモン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</si>
  <si>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</si>
  <si>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</si>
  <si>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教員・保護者</t>
    <rPh sb="0" eb="2">
      <t>キョウイン</t>
    </rPh>
    <rPh sb="3" eb="6">
      <t>ホゴシャ</t>
    </rPh>
    <phoneticPr fontId="1"/>
  </si>
  <si>
    <t>質問</t>
    <rPh sb="0" eb="2">
      <t>シツモン</t>
    </rPh>
    <phoneticPr fontId="1"/>
  </si>
  <si>
    <t>メアド</t>
    <phoneticPr fontId="1"/>
  </si>
  <si>
    <t>※このシートの黄色セルに必要事項を入力してください。【印刷部分はこの下の枠線内】</t>
    <phoneticPr fontId="1"/>
  </si>
  <si>
    <t>神戸市立義務教育学校港島学園（後期課程）</t>
    <rPh sb="4" eb="6">
      <t>ギム</t>
    </rPh>
    <rPh sb="6" eb="8">
      <t>キョウイク</t>
    </rPh>
    <rPh sb="8" eb="10">
      <t>ガッコウ</t>
    </rPh>
    <rPh sb="12" eb="14">
      <t>ガクエン</t>
    </rPh>
    <rPh sb="15" eb="17">
      <t>コウキ</t>
    </rPh>
    <rPh sb="17" eb="19">
      <t>カテイ</t>
    </rPh>
    <phoneticPr fontId="1"/>
  </si>
  <si>
    <t>桜の宮しらゆり分校（中学校）</t>
    <rPh sb="0" eb="1">
      <t>サクラ</t>
    </rPh>
    <rPh sb="2" eb="3">
      <t>ミヤ</t>
    </rPh>
    <rPh sb="7" eb="9">
      <t>ブンコウ</t>
    </rPh>
    <rPh sb="10" eb="13">
      <t>チュウガッコウ</t>
    </rPh>
    <phoneticPr fontId="1"/>
  </si>
  <si>
    <t>前期　６月８日（火）～11日（金）</t>
    <rPh sb="0" eb="1">
      <t>ゼン</t>
    </rPh>
    <rPh sb="1" eb="2">
      <t>キ</t>
    </rPh>
    <rPh sb="4" eb="5">
      <t>ガツ</t>
    </rPh>
    <rPh sb="6" eb="7">
      <t>ニチ</t>
    </rPh>
    <rPh sb="8" eb="9">
      <t>カ</t>
    </rPh>
    <rPh sb="13" eb="14">
      <t>ニチ</t>
    </rPh>
    <rPh sb="15" eb="16">
      <t>キン</t>
    </rPh>
    <phoneticPr fontId="4"/>
  </si>
  <si>
    <t>期間中の教員、保護者の訪問（該当するものに１を入力）</t>
    <rPh sb="0" eb="3">
      <t>キカンチュウ</t>
    </rPh>
    <rPh sb="4" eb="6">
      <t>キョウイン</t>
    </rPh>
    <rPh sb="7" eb="10">
      <t>ホゴシャ</t>
    </rPh>
    <rPh sb="11" eb="13">
      <t>ホウモン</t>
    </rPh>
    <phoneticPr fontId="4"/>
  </si>
  <si>
    <t>電話 078-262-0907</t>
    <phoneticPr fontId="1"/>
  </si>
  <si>
    <t>東灘区</t>
    <rPh sb="0" eb="3">
      <t>ヒガシナダク</t>
    </rPh>
    <phoneticPr fontId="1"/>
  </si>
  <si>
    <t>灘区</t>
    <rPh sb="0" eb="2">
      <t>ナダク</t>
    </rPh>
    <phoneticPr fontId="1"/>
  </si>
  <si>
    <t>中央区</t>
    <rPh sb="0" eb="3">
      <t>チュウオウク</t>
    </rPh>
    <phoneticPr fontId="1"/>
  </si>
  <si>
    <t>兵庫区</t>
    <rPh sb="0" eb="3">
      <t>ヒョウゴク</t>
    </rPh>
    <phoneticPr fontId="1"/>
  </si>
  <si>
    <t>北区</t>
    <rPh sb="0" eb="2">
      <t>キタク</t>
    </rPh>
    <phoneticPr fontId="1"/>
  </si>
  <si>
    <t>長田区</t>
    <rPh sb="0" eb="3">
      <t>ナガタク</t>
    </rPh>
    <phoneticPr fontId="1"/>
  </si>
  <si>
    <t>須磨区</t>
    <rPh sb="0" eb="3">
      <t>スマク</t>
    </rPh>
    <phoneticPr fontId="1"/>
  </si>
  <si>
    <t>垂水区</t>
    <rPh sb="0" eb="3">
      <t>タルミク</t>
    </rPh>
    <phoneticPr fontId="1"/>
  </si>
  <si>
    <t>西区</t>
    <rPh sb="0" eb="2">
      <t>ニシク</t>
    </rPh>
    <phoneticPr fontId="1"/>
  </si>
  <si>
    <t>美術中学校</t>
    <rPh sb="0" eb="2">
      <t>ビジュツ</t>
    </rPh>
    <rPh sb="2" eb="5">
      <t>チュウガッコウ</t>
    </rPh>
    <phoneticPr fontId="1"/>
  </si>
  <si>
    <t>000-111-2222</t>
  </si>
  <si>
    <t>000-111-3333</t>
  </si>
  <si>
    <t>美術　館太郎</t>
    <rPh sb="0" eb="2">
      <t>ビジュツ</t>
    </rPh>
    <rPh sb="3" eb="4">
      <t>カン</t>
    </rPh>
    <rPh sb="4" eb="6">
      <t>タロウ</t>
    </rPh>
    <phoneticPr fontId="1"/>
  </si>
  <si>
    <t>教諭</t>
    <rPh sb="0" eb="2">
      <t>キョウユ</t>
    </rPh>
    <phoneticPr fontId="1"/>
  </si>
  <si>
    <t>芸術　花子</t>
    <rPh sb="0" eb="2">
      <t>ゲイジュツ</t>
    </rPh>
    <rPh sb="3" eb="5">
      <t>ハナコ</t>
    </rPh>
    <phoneticPr fontId="1"/>
  </si>
  <si>
    <t>神戸　市子</t>
    <rPh sb="0" eb="2">
      <t>コウベ</t>
    </rPh>
    <rPh sb="3" eb="4">
      <t>シ</t>
    </rPh>
    <rPh sb="4" eb="5">
      <t>コ</t>
    </rPh>
    <phoneticPr fontId="1"/>
  </si>
  <si>
    <t>こうべ　いちこ</t>
    <phoneticPr fontId="1"/>
  </si>
  <si>
    <t>★★★★@kobe.com</t>
    <phoneticPr fontId="1"/>
  </si>
  <si>
    <t>服装は中学校の制服でよいですか。</t>
    <rPh sb="0" eb="2">
      <t>フクソウ</t>
    </rPh>
    <rPh sb="3" eb="6">
      <t>チュウガッコウ</t>
    </rPh>
    <rPh sb="7" eb="9">
      <t>セイフク</t>
    </rPh>
    <phoneticPr fontId="1"/>
  </si>
  <si>
    <t>希望期間（前期に１を入力）</t>
    <rPh sb="0" eb="2">
      <t>キボウ</t>
    </rPh>
    <rPh sb="2" eb="4">
      <t>キカン</t>
    </rPh>
    <rPh sb="5" eb="7">
      <t>ゼンキ</t>
    </rPh>
    <rPh sb="10" eb="12">
      <t>ニュウリョク</t>
    </rPh>
    <phoneticPr fontId="4"/>
  </si>
  <si>
    <t>参加生徒（未定の場合は「未定」と記入）</t>
    <rPh sb="0" eb="2">
      <t>サンカ</t>
    </rPh>
    <rPh sb="2" eb="4">
      <t>セイト</t>
    </rPh>
    <phoneticPr fontId="4"/>
  </si>
  <si>
    <t>参加生徒（未定の場合は「未定」と記入）</t>
    <rPh sb="0" eb="2">
      <t>サンカ</t>
    </rPh>
    <rPh sb="2" eb="4">
      <t>セイト</t>
    </rPh>
    <rPh sb="5" eb="7">
      <t>ミテイ</t>
    </rPh>
    <rPh sb="8" eb="10">
      <t>バアイ</t>
    </rPh>
    <rPh sb="12" eb="14">
      <t>ミテイ</t>
    </rPh>
    <rPh sb="16" eb="18">
      <t>キニュウ</t>
    </rPh>
    <phoneticPr fontId="4"/>
  </si>
  <si>
    <t>２　受け入れ決定後、学校長名による当館館長あての依頼文書を送付願います。</t>
    <rPh sb="2" eb="3">
      <t>ウ</t>
    </rPh>
    <rPh sb="4" eb="5">
      <t>イ</t>
    </rPh>
    <rPh sb="6" eb="8">
      <t>ケッテイ</t>
    </rPh>
    <rPh sb="8" eb="9">
      <t>ゴ</t>
    </rPh>
    <rPh sb="10" eb="12">
      <t>ガッコウ</t>
    </rPh>
    <rPh sb="12" eb="13">
      <t>チョウ</t>
    </rPh>
    <rPh sb="13" eb="14">
      <t>メイ</t>
    </rPh>
    <rPh sb="17" eb="19">
      <t>トウカン</t>
    </rPh>
    <rPh sb="19" eb="21">
      <t>カンチョウ</t>
    </rPh>
    <rPh sb="24" eb="26">
      <t>イライ</t>
    </rPh>
    <rPh sb="26" eb="28">
      <t>ブンショ</t>
    </rPh>
    <rPh sb="29" eb="31">
      <t>ソウフ</t>
    </rPh>
    <rPh sb="31" eb="32">
      <t>ネガ</t>
    </rPh>
    <phoneticPr fontId="1"/>
  </si>
  <si>
    <t>３　生徒の事前訪問をお願いします。職員通用口の案内や実習の諸注意を行います。</t>
    <phoneticPr fontId="1"/>
  </si>
  <si>
    <t>４　実習プログラムは受入れ決定後お知らせします。</t>
    <phoneticPr fontId="1"/>
  </si>
  <si>
    <t>５　教員、保護者の実施期間中の訪問は、事前にお知らせください。</t>
    <phoneticPr fontId="1"/>
  </si>
  <si>
    <t>記入見本</t>
    <rPh sb="0" eb="2">
      <t>キニュウ</t>
    </rPh>
    <rPh sb="2" eb="4">
      <t>ミホン</t>
    </rPh>
    <phoneticPr fontId="1"/>
  </si>
  <si>
    <t>４　実習プログラムは受入れ決定後お知らせします。</t>
    <phoneticPr fontId="1"/>
  </si>
  <si>
    <t>５　教員、保護者の実施期間中の訪問は、事前にお知らせください。</t>
    <phoneticPr fontId="1"/>
  </si>
  <si>
    <t>兵庫県立美術館　教育支援・事業担当</t>
    <phoneticPr fontId="1"/>
  </si>
  <si>
    <t>E-Mail　eventx@artm.pref.hyogo.jp</t>
    <phoneticPr fontId="1"/>
  </si>
  <si>
    <t>兵庫県立美術館　教育支援・事業担当</t>
    <phoneticPr fontId="1"/>
  </si>
  <si>
    <t>E-Mail　eventx@artm.pref.hyogo.jp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</si>
</sst>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1" applyFont="1" applyFill="1" applyProtection="1">
      <alignment vertical="center"/>
    </xf>
    <xf numFmtId="0" fontId="3" fillId="0" borderId="0" xfId="1" applyFont="1" applyProtection="1">
      <alignment vertical="center"/>
    </xf>
    <xf numFmtId="0" fontId="3" fillId="0" borderId="0" xfId="1" applyFont="1" applyBorder="1" applyProtection="1">
      <alignment vertical="center"/>
    </xf>
    <xf numFmtId="0" fontId="8" fillId="0" borderId="0" xfId="1" applyFont="1" applyFill="1" applyProtection="1">
      <alignment vertical="center"/>
    </xf>
    <xf numFmtId="0" fontId="8" fillId="0" borderId="0" xfId="1" applyFont="1" applyFill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Protection="1">
      <alignment vertical="center"/>
    </xf>
    <xf numFmtId="0" fontId="10" fillId="0" borderId="0" xfId="1" applyFont="1" applyFill="1" applyBorder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3" fillId="0" borderId="22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2" fillId="0" borderId="0" xfId="1">
      <alignment vertical="center"/>
    </xf>
    <xf numFmtId="0" fontId="2" fillId="4" borderId="20" xfId="1" applyFill="1" applyBorder="1" applyAlignment="1">
      <alignment horizontal="center" vertical="center" wrapText="1"/>
    </xf>
    <xf numFmtId="176" fontId="2" fillId="5" borderId="20" xfId="1" applyNumberFormat="1" applyFill="1" applyBorder="1" applyAlignment="1">
      <alignment horizontal="center" vertical="center" wrapText="1"/>
    </xf>
    <xf numFmtId="0" fontId="2" fillId="5" borderId="20" xfId="1" applyFill="1" applyBorder="1" applyAlignment="1">
      <alignment horizontal="center" vertical="center" wrapText="1"/>
    </xf>
    <xf numFmtId="0" fontId="2" fillId="5" borderId="20" xfId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6" borderId="20" xfId="1" applyFill="1" applyBorder="1">
      <alignment vertical="center"/>
    </xf>
    <xf numFmtId="0" fontId="2" fillId="0" borderId="20" xfId="1" applyBorder="1">
      <alignment vertical="center"/>
    </xf>
    <xf numFmtId="0" fontId="2" fillId="0" borderId="20" xfId="1" applyBorder="1" applyAlignment="1">
      <alignment horizontal="center" vertical="center"/>
    </xf>
    <xf numFmtId="176" fontId="2" fillId="0" borderId="20" xfId="1" applyNumberFormat="1" applyBorder="1" applyAlignment="1">
      <alignment horizontal="center" vertical="center"/>
    </xf>
    <xf numFmtId="176" fontId="2" fillId="0" borderId="0" xfId="1" applyNumberFormat="1" applyAlignment="1">
      <alignment horizontal="center" vertical="center"/>
    </xf>
    <xf numFmtId="0" fontId="2" fillId="0" borderId="7" xfId="1" applyBorder="1">
      <alignment vertical="center"/>
    </xf>
    <xf numFmtId="0" fontId="2" fillId="0" borderId="7" xfId="1" applyBorder="1" applyAlignment="1">
      <alignment vertical="center" shrinkToFit="1"/>
    </xf>
    <xf numFmtId="0" fontId="3" fillId="0" borderId="0" xfId="1" applyFont="1" applyFill="1" applyBorder="1" applyAlignment="1" applyProtection="1">
      <alignment vertical="center" shrinkToFit="1"/>
    </xf>
    <xf numFmtId="0" fontId="3" fillId="0" borderId="0" xfId="1" applyFont="1" applyBorder="1" applyAlignment="1" applyProtection="1">
      <alignment vertical="center" textRotation="255"/>
    </xf>
    <xf numFmtId="0" fontId="3" fillId="0" borderId="0" xfId="1" applyFont="1" applyFill="1" applyBorder="1" applyAlignment="1" applyProtection="1">
      <alignment vertical="center" wrapText="1"/>
    </xf>
    <xf numFmtId="0" fontId="14" fillId="0" borderId="0" xfId="2" applyFill="1" applyBorder="1" applyAlignment="1" applyProtection="1">
      <alignment vertical="center" shrinkToFit="1"/>
    </xf>
    <xf numFmtId="0" fontId="2" fillId="0" borderId="0" xfId="1" applyProtection="1">
      <alignment vertical="center"/>
    </xf>
    <xf numFmtId="0" fontId="2" fillId="0" borderId="0" xfId="1" applyAlignment="1" applyProtection="1">
      <alignment vertical="center"/>
    </xf>
    <xf numFmtId="0" fontId="3" fillId="3" borderId="6" xfId="1" applyFont="1" applyFill="1" applyBorder="1" applyProtection="1">
      <alignment vertical="center"/>
      <protection locked="0"/>
    </xf>
    <xf numFmtId="0" fontId="3" fillId="3" borderId="7" xfId="1" applyFont="1" applyFill="1" applyBorder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 wrapText="1"/>
    </xf>
    <xf numFmtId="0" fontId="2" fillId="3" borderId="7" xfId="1" applyFill="1" applyBorder="1" applyAlignment="1" applyProtection="1">
      <alignment vertical="center" shrinkToFit="1"/>
      <protection locked="0"/>
    </xf>
    <xf numFmtId="0" fontId="2" fillId="6" borderId="29" xfId="1" applyFill="1" applyBorder="1">
      <alignment vertical="center"/>
    </xf>
    <xf numFmtId="0" fontId="2" fillId="0" borderId="29" xfId="1" applyBorder="1">
      <alignment vertical="center"/>
    </xf>
    <xf numFmtId="0" fontId="2" fillId="0" borderId="29" xfId="1" applyBorder="1" applyAlignment="1">
      <alignment horizontal="center" vertical="center"/>
    </xf>
    <xf numFmtId="0" fontId="2" fillId="4" borderId="30" xfId="1" applyFill="1" applyBorder="1" applyAlignment="1">
      <alignment horizontal="center" vertical="center"/>
    </xf>
    <xf numFmtId="0" fontId="2" fillId="4" borderId="30" xfId="1" applyFill="1" applyBorder="1" applyAlignment="1">
      <alignment horizontal="center" vertical="center" wrapText="1"/>
    </xf>
    <xf numFmtId="0" fontId="2" fillId="6" borderId="30" xfId="1" applyFill="1" applyBorder="1">
      <alignment vertical="center"/>
    </xf>
    <xf numFmtId="0" fontId="2" fillId="0" borderId="30" xfId="1" applyBorder="1">
      <alignment vertical="center"/>
    </xf>
    <xf numFmtId="0" fontId="2" fillId="0" borderId="30" xfId="1" applyBorder="1" applyAlignment="1">
      <alignment horizontal="center" vertical="center"/>
    </xf>
    <xf numFmtId="0" fontId="2" fillId="0" borderId="35" xfId="1" applyBorder="1">
      <alignment vertical="center"/>
    </xf>
    <xf numFmtId="0" fontId="2" fillId="0" borderId="36" xfId="1" applyBorder="1">
      <alignment vertical="center"/>
    </xf>
    <xf numFmtId="0" fontId="2" fillId="0" borderId="36" xfId="1" applyBorder="1" applyAlignment="1">
      <alignment horizontal="center" vertical="center"/>
    </xf>
    <xf numFmtId="0" fontId="2" fillId="7" borderId="36" xfId="1" applyFill="1" applyBorder="1">
      <alignment vertical="center"/>
    </xf>
    <xf numFmtId="0" fontId="3" fillId="3" borderId="37" xfId="1" applyFont="1" applyFill="1" applyBorder="1" applyProtection="1">
      <alignment vertical="center"/>
      <protection locked="0"/>
    </xf>
    <xf numFmtId="0" fontId="2" fillId="0" borderId="34" xfId="1" applyBorder="1" applyAlignment="1">
      <alignment horizontal="center" vertical="center"/>
    </xf>
    <xf numFmtId="0" fontId="14" fillId="3" borderId="7" xfId="2" applyFill="1" applyBorder="1" applyAlignment="1" applyProtection="1">
      <alignment vertical="center"/>
      <protection locked="0"/>
    </xf>
    <xf numFmtId="0" fontId="3" fillId="3" borderId="7" xfId="1" applyFont="1" applyFill="1" applyBorder="1" applyAlignment="1" applyProtection="1">
      <alignment vertical="center"/>
      <protection locked="0"/>
    </xf>
    <xf numFmtId="0" fontId="3" fillId="0" borderId="7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vertical="center"/>
    </xf>
    <xf numFmtId="0" fontId="3" fillId="3" borderId="7" xfId="1" applyFont="1" applyFill="1" applyBorder="1" applyAlignment="1" applyProtection="1">
      <alignment horizontal="center" vertical="center" shrinkToFit="1"/>
      <protection locked="0"/>
    </xf>
    <xf numFmtId="0" fontId="3" fillId="0" borderId="27" xfId="1" applyFont="1" applyFill="1" applyBorder="1" applyAlignment="1" applyProtection="1">
      <alignment horizontal="distributed" vertical="center" justifyLastLine="1"/>
    </xf>
    <xf numFmtId="0" fontId="3" fillId="0" borderId="11" xfId="1" applyFont="1" applyFill="1" applyBorder="1" applyAlignment="1" applyProtection="1">
      <alignment horizontal="distributed" vertical="center" justifyLastLine="1"/>
    </xf>
    <xf numFmtId="0" fontId="3" fillId="0" borderId="11" xfId="1" applyFont="1" applyFill="1" applyBorder="1" applyAlignment="1" applyProtection="1">
      <alignment horizontal="left" vertical="center" shrinkToFit="1"/>
    </xf>
    <xf numFmtId="0" fontId="3" fillId="0" borderId="28" xfId="1" applyFont="1" applyFill="1" applyBorder="1" applyAlignment="1" applyProtection="1">
      <alignment horizontal="left" vertical="center" shrinkToFit="1"/>
    </xf>
    <xf numFmtId="0" fontId="3" fillId="0" borderId="27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 indent="1"/>
    </xf>
    <xf numFmtId="0" fontId="3" fillId="0" borderId="12" xfId="1" applyFont="1" applyFill="1" applyBorder="1" applyAlignment="1" applyProtection="1">
      <alignment horizontal="left" vertical="center" indent="1"/>
    </xf>
    <xf numFmtId="0" fontId="11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</xf>
    <xf numFmtId="0" fontId="3" fillId="0" borderId="25" xfId="1" applyFont="1" applyFill="1" applyBorder="1" applyAlignment="1" applyProtection="1">
      <alignment horizontal="center" vertical="center"/>
    </xf>
    <xf numFmtId="0" fontId="3" fillId="0" borderId="26" xfId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distributed" vertical="center" justifyLastLine="1"/>
    </xf>
    <xf numFmtId="0" fontId="3" fillId="0" borderId="22" xfId="1" applyFont="1" applyFill="1" applyBorder="1" applyAlignment="1" applyProtection="1">
      <alignment horizontal="distributed" vertical="center" justifyLastLine="1"/>
    </xf>
    <xf numFmtId="0" fontId="3" fillId="0" borderId="22" xfId="1" applyFont="1" applyFill="1" applyBorder="1" applyAlignment="1" applyProtection="1">
      <alignment horizontal="left" vertical="center" shrinkToFit="1"/>
    </xf>
    <xf numFmtId="0" fontId="3" fillId="0" borderId="23" xfId="1" applyFont="1" applyFill="1" applyBorder="1" applyAlignment="1" applyProtection="1">
      <alignment horizontal="left" vertical="center" shrinkToFit="1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  <xf numFmtId="0" fontId="13" fillId="0" borderId="15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13" fillId="0" borderId="17" xfId="1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right" vertical="center"/>
    </xf>
    <xf numFmtId="0" fontId="3" fillId="0" borderId="22" xfId="1" applyFont="1" applyFill="1" applyBorder="1" applyAlignment="1" applyProtection="1">
      <alignment horizontal="right" vertical="center"/>
    </xf>
    <xf numFmtId="0" fontId="3" fillId="0" borderId="22" xfId="1" applyFont="1" applyFill="1" applyBorder="1" applyAlignment="1" applyProtection="1">
      <alignment horizontal="left" vertical="center"/>
    </xf>
    <xf numFmtId="0" fontId="3" fillId="0" borderId="24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shrinkToFit="1"/>
    </xf>
    <xf numFmtId="0" fontId="7" fillId="0" borderId="7" xfId="1" applyFont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distributed" vertical="center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 applyProtection="1">
      <alignment horizontal="center" vertical="center"/>
      <protection locked="0"/>
    </xf>
    <xf numFmtId="0" fontId="7" fillId="3" borderId="10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3" fillId="3" borderId="12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2" fillId="3" borderId="7" xfId="2" applyFont="1" applyFill="1" applyBorder="1" applyAlignment="1" applyProtection="1">
      <alignment vertical="center"/>
      <protection locked="0"/>
    </xf>
    <xf numFmtId="0" fontId="2" fillId="0" borderId="33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67235</xdr:colOff>
      <xdr:row>7</xdr:row>
      <xdr:rowOff>51546</xdr:rowOff>
    </xdr:from>
    <xdr:to>
      <xdr:col>29</xdr:col>
      <xdr:colOff>156882</xdr:colOff>
      <xdr:row>9</xdr:row>
      <xdr:rowOff>95810</xdr:rowOff>
    </xdr:to>
    <xdr:sp macro="" textlink="">
      <xdr:nvSpPr>
        <xdr:cNvPr id="2" name="角丸四角形吹き出し 1"/>
        <xdr:cNvSpPr/>
      </xdr:nvSpPr>
      <xdr:spPr>
        <a:xfrm>
          <a:off x="1916206" y="1228164"/>
          <a:ext cx="3115235" cy="380440"/>
        </a:xfrm>
        <a:prstGeom prst="wedgeRoundRectCallout">
          <a:avLst>
            <a:gd name="adj1" fmla="val -35511"/>
            <a:gd name="adj2" fmla="val -176281"/>
            <a:gd name="adj3" fmla="val 16667"/>
          </a:avLst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「学校一覧」シートから記入してください</a:t>
          </a:r>
        </a:p>
      </xdr:txBody>
    </xdr:sp>
    <xdr:clientData/>
  </xdr:twoCellAnchor>
  <xdr:twoCellAnchor>
    <xdr:from>
      <xdr:col>20</xdr:col>
      <xdr:colOff>85725</xdr:colOff>
      <xdr:row>2</xdr:row>
      <xdr:rowOff>66675</xdr:rowOff>
    </xdr:from>
    <xdr:to>
      <xdr:col>59</xdr:col>
      <xdr:colOff>161925</xdr:colOff>
      <xdr:row>5</xdr:row>
      <xdr:rowOff>104775</xdr:rowOff>
    </xdr:to>
    <xdr:sp macro="" textlink="">
      <xdr:nvSpPr>
        <xdr:cNvPr id="3" name="角丸四角形 2"/>
        <xdr:cNvSpPr/>
      </xdr:nvSpPr>
      <xdr:spPr>
        <a:xfrm>
          <a:off x="3514725" y="409575"/>
          <a:ext cx="6762750" cy="5524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9525</xdr:colOff>
      <xdr:row>3</xdr:row>
      <xdr:rowOff>161925</xdr:rowOff>
    </xdr:from>
    <xdr:to>
      <xdr:col>74</xdr:col>
      <xdr:colOff>133350</xdr:colOff>
      <xdr:row>6</xdr:row>
      <xdr:rowOff>114300</xdr:rowOff>
    </xdr:to>
    <xdr:sp macro="" textlink="">
      <xdr:nvSpPr>
        <xdr:cNvPr id="6" name="線吹き出し 1 (枠付き) 5"/>
        <xdr:cNvSpPr/>
      </xdr:nvSpPr>
      <xdr:spPr>
        <a:xfrm>
          <a:off x="10982325" y="676275"/>
          <a:ext cx="1838325" cy="466725"/>
        </a:xfrm>
        <a:prstGeom prst="borderCallout1">
          <a:avLst>
            <a:gd name="adj1" fmla="val 55485"/>
            <a:gd name="adj2" fmla="val -43"/>
            <a:gd name="adj3" fmla="val 255"/>
            <a:gd name="adj4" fmla="val -38333"/>
          </a:avLst>
        </a:prstGeom>
        <a:noFill/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直接入力してください</a:t>
          </a:r>
        </a:p>
      </xdr:txBody>
    </xdr:sp>
    <xdr:clientData/>
  </xdr:twoCellAnchor>
  <xdr:twoCellAnchor>
    <xdr:from>
      <xdr:col>24</xdr:col>
      <xdr:colOff>89647</xdr:colOff>
      <xdr:row>18</xdr:row>
      <xdr:rowOff>4481</xdr:rowOff>
    </xdr:from>
    <xdr:to>
      <xdr:col>29</xdr:col>
      <xdr:colOff>108697</xdr:colOff>
      <xdr:row>48</xdr:row>
      <xdr:rowOff>90206</xdr:rowOff>
    </xdr:to>
    <xdr:sp macro="" textlink="">
      <xdr:nvSpPr>
        <xdr:cNvPr id="7" name="右中かっこ 6"/>
        <xdr:cNvSpPr/>
      </xdr:nvSpPr>
      <xdr:spPr>
        <a:xfrm>
          <a:off x="4123765" y="3030069"/>
          <a:ext cx="859491" cy="5128372"/>
        </a:xfrm>
        <a:prstGeom prst="rightBrace">
          <a:avLst>
            <a:gd name="adj1" fmla="val 55072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83482</xdr:colOff>
      <xdr:row>32</xdr:row>
      <xdr:rowOff>40901</xdr:rowOff>
    </xdr:from>
    <xdr:to>
      <xdr:col>44</xdr:col>
      <xdr:colOff>67234</xdr:colOff>
      <xdr:row>34</xdr:row>
      <xdr:rowOff>31376</xdr:rowOff>
    </xdr:to>
    <xdr:sp macro="" textlink="">
      <xdr:nvSpPr>
        <xdr:cNvPr id="8" name="四角形吹き出し 7"/>
        <xdr:cNvSpPr/>
      </xdr:nvSpPr>
      <xdr:spPr>
        <a:xfrm>
          <a:off x="5126129" y="5419725"/>
          <a:ext cx="2336987" cy="326651"/>
        </a:xfrm>
        <a:prstGeom prst="wedgeRectCallout">
          <a:avLst>
            <a:gd name="adj1" fmla="val -20833"/>
            <a:gd name="adj2" fmla="val 48214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黄色セルに入力してください</a:t>
          </a:r>
        </a:p>
      </xdr:txBody>
    </xdr:sp>
    <xdr:clientData/>
  </xdr:twoCellAnchor>
  <xdr:twoCellAnchor>
    <xdr:from>
      <xdr:col>8</xdr:col>
      <xdr:colOff>104775</xdr:colOff>
      <xdr:row>11</xdr:row>
      <xdr:rowOff>95250</xdr:rowOff>
    </xdr:from>
    <xdr:to>
      <xdr:col>23</xdr:col>
      <xdr:colOff>76200</xdr:colOff>
      <xdr:row>14</xdr:row>
      <xdr:rowOff>76200</xdr:rowOff>
    </xdr:to>
    <xdr:sp macro="" textlink="">
      <xdr:nvSpPr>
        <xdr:cNvPr id="9" name="角丸四角形 8"/>
        <xdr:cNvSpPr/>
      </xdr:nvSpPr>
      <xdr:spPr>
        <a:xfrm>
          <a:off x="1476375" y="1981200"/>
          <a:ext cx="2543175" cy="4953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8405</xdr:colOff>
      <xdr:row>14</xdr:row>
      <xdr:rowOff>122704</xdr:rowOff>
    </xdr:from>
    <xdr:to>
      <xdr:col>40</xdr:col>
      <xdr:colOff>67236</xdr:colOff>
      <xdr:row>17</xdr:row>
      <xdr:rowOff>75079</xdr:rowOff>
    </xdr:to>
    <xdr:sp macro="" textlink="">
      <xdr:nvSpPr>
        <xdr:cNvPr id="10" name="線吹き出し 1 (枠付き) 9"/>
        <xdr:cNvSpPr/>
      </xdr:nvSpPr>
      <xdr:spPr>
        <a:xfrm>
          <a:off x="4546787" y="2475939"/>
          <a:ext cx="2243978" cy="456640"/>
        </a:xfrm>
        <a:prstGeom prst="borderCallout1">
          <a:avLst>
            <a:gd name="adj1" fmla="val 55485"/>
            <a:gd name="adj2" fmla="val -43"/>
            <a:gd name="adj3" fmla="val -51279"/>
            <a:gd name="adj4" fmla="val -27846"/>
          </a:avLst>
        </a:prstGeom>
        <a:noFill/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＊表記のままでかまいません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EV63"/>
  <sheetViews>
    <sheetView showGridLines="0" showRowColHeaders="0" tabSelected="1" zoomScaleNormal="100" workbookViewId="0"/>
  </sheetViews>
  <sheetFormatPr defaultColWidth="2.25" defaultRowHeight="13.5" customHeight="1" x14ac:dyDescent="0.4"/>
  <cols>
    <col min="1" max="66" width="2.25" style="2" customWidth="1"/>
    <col min="67" max="16382" width="2.25" style="2"/>
    <col min="16383" max="16384" width="2.5" style="2" bestFit="1" customWidth="1"/>
  </cols>
  <sheetData>
    <row r="1" spans="1:152" ht="13.5" customHeight="1" x14ac:dyDescent="0.4">
      <c r="A1" s="1"/>
    </row>
    <row r="2" spans="1:152" ht="13.5" customHeight="1" x14ac:dyDescent="0.4">
      <c r="A2" s="1"/>
      <c r="C2" s="3"/>
      <c r="D2" s="114" t="s">
        <v>0</v>
      </c>
      <c r="E2" s="115"/>
      <c r="F2" s="115"/>
      <c r="G2" s="115"/>
      <c r="H2" s="115"/>
      <c r="I2" s="116"/>
      <c r="J2" s="123" t="s">
        <v>1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6"/>
      <c r="V2" s="123" t="s">
        <v>2</v>
      </c>
      <c r="W2" s="115"/>
      <c r="X2" s="115"/>
      <c r="Y2" s="115"/>
      <c r="Z2" s="115"/>
      <c r="AA2" s="115"/>
      <c r="AB2" s="115"/>
      <c r="AC2" s="115"/>
      <c r="AD2" s="115"/>
      <c r="AE2" s="115"/>
      <c r="AF2" s="116"/>
      <c r="AG2" s="111" t="s">
        <v>3</v>
      </c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3"/>
      <c r="AY2" s="111" t="s">
        <v>4</v>
      </c>
      <c r="AZ2" s="112"/>
      <c r="BA2" s="112"/>
      <c r="BB2" s="112"/>
      <c r="BC2" s="112"/>
      <c r="BD2" s="112"/>
      <c r="BE2" s="112"/>
      <c r="BF2" s="112"/>
      <c r="BG2" s="113"/>
      <c r="BH2" s="3"/>
      <c r="BI2" s="3"/>
      <c r="BJ2" s="3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L2" s="107" t="s">
        <v>5</v>
      </c>
      <c r="CM2" s="107"/>
      <c r="CN2" s="107"/>
      <c r="CO2" s="107"/>
      <c r="CP2" s="107"/>
      <c r="CQ2" s="107"/>
      <c r="CR2" s="107"/>
      <c r="CT2" s="107" t="s">
        <v>6</v>
      </c>
      <c r="CU2" s="107"/>
      <c r="CV2" s="107"/>
      <c r="CW2" s="107"/>
      <c r="CX2" s="107"/>
      <c r="CY2" s="107"/>
      <c r="CZ2" s="107"/>
      <c r="DB2" s="107" t="s">
        <v>7</v>
      </c>
      <c r="DC2" s="107"/>
      <c r="DD2" s="107"/>
      <c r="DE2" s="107"/>
      <c r="DF2" s="107"/>
      <c r="DG2" s="107"/>
      <c r="DH2" s="107"/>
      <c r="DJ2" s="107" t="s">
        <v>8</v>
      </c>
      <c r="DK2" s="107"/>
      <c r="DL2" s="107"/>
      <c r="DM2" s="107"/>
      <c r="DN2" s="107"/>
      <c r="DO2" s="107"/>
      <c r="DP2" s="107"/>
      <c r="DR2" s="107" t="s">
        <v>9</v>
      </c>
      <c r="DS2" s="107"/>
      <c r="DT2" s="107"/>
      <c r="DU2" s="107"/>
      <c r="DV2" s="107"/>
      <c r="DW2" s="107"/>
      <c r="DX2" s="107"/>
      <c r="DZ2" s="107" t="s">
        <v>10</v>
      </c>
      <c r="EA2" s="107"/>
      <c r="EB2" s="107"/>
      <c r="EC2" s="107"/>
      <c r="ED2" s="107"/>
      <c r="EE2" s="107"/>
      <c r="EF2" s="107"/>
      <c r="EH2" s="107" t="s">
        <v>11</v>
      </c>
      <c r="EI2" s="107"/>
      <c r="EJ2" s="107"/>
      <c r="EK2" s="107"/>
      <c r="EL2" s="107"/>
      <c r="EM2" s="107"/>
      <c r="EN2" s="107"/>
      <c r="EP2" s="107" t="s">
        <v>12</v>
      </c>
      <c r="EQ2" s="107"/>
      <c r="ER2" s="107"/>
      <c r="ES2" s="107"/>
      <c r="ET2" s="107"/>
      <c r="EU2" s="107"/>
      <c r="EV2" s="107"/>
    </row>
    <row r="3" spans="1:152" ht="13.5" customHeight="1" x14ac:dyDescent="0.4">
      <c r="A3" s="1"/>
      <c r="C3" s="3"/>
      <c r="D3" s="117"/>
      <c r="E3" s="118"/>
      <c r="F3" s="118"/>
      <c r="G3" s="118"/>
      <c r="H3" s="118"/>
      <c r="I3" s="119"/>
      <c r="J3" s="120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2"/>
      <c r="V3" s="120"/>
      <c r="W3" s="121"/>
      <c r="X3" s="121"/>
      <c r="Y3" s="121"/>
      <c r="Z3" s="121"/>
      <c r="AA3" s="121"/>
      <c r="AB3" s="121"/>
      <c r="AC3" s="121"/>
      <c r="AD3" s="121"/>
      <c r="AE3" s="121"/>
      <c r="AF3" s="122"/>
      <c r="AG3" s="108" t="s">
        <v>13</v>
      </c>
      <c r="AH3" s="109"/>
      <c r="AI3" s="109"/>
      <c r="AJ3" s="109"/>
      <c r="AK3" s="109"/>
      <c r="AL3" s="109"/>
      <c r="AM3" s="109"/>
      <c r="AN3" s="109"/>
      <c r="AO3" s="110"/>
      <c r="AP3" s="111" t="s">
        <v>14</v>
      </c>
      <c r="AQ3" s="112"/>
      <c r="AR3" s="112"/>
      <c r="AS3" s="112"/>
      <c r="AT3" s="112"/>
      <c r="AU3" s="112"/>
      <c r="AV3" s="112"/>
      <c r="AW3" s="112"/>
      <c r="AX3" s="113"/>
      <c r="AY3" s="111" t="s">
        <v>15</v>
      </c>
      <c r="AZ3" s="112"/>
      <c r="BA3" s="113"/>
      <c r="BB3" s="111" t="s">
        <v>16</v>
      </c>
      <c r="BC3" s="112"/>
      <c r="BD3" s="113"/>
      <c r="BE3" s="111" t="s">
        <v>17</v>
      </c>
      <c r="BF3" s="112"/>
      <c r="BG3" s="113"/>
      <c r="BH3" s="3"/>
      <c r="BI3" s="3"/>
      <c r="BJ3" s="3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L3" s="93" t="str">
        <f>IF($J$4="","",VLOOKUP($J$4,学校一覧!$B$2:$S87,12,FALSE))</f>
        <v/>
      </c>
      <c r="CM3" s="93"/>
      <c r="CN3" s="93"/>
      <c r="CO3" s="93"/>
      <c r="CP3" s="93"/>
      <c r="CQ3" s="93"/>
      <c r="CR3" s="93"/>
      <c r="CT3" s="93" t="str">
        <f>IF($J$4="","",VLOOKUP($J$4,学校一覧!$B$2:$S87,3,FALSE))</f>
        <v/>
      </c>
      <c r="CU3" s="93"/>
      <c r="CV3" s="93"/>
      <c r="CW3" s="93"/>
      <c r="CX3" s="93"/>
      <c r="CY3" s="93"/>
      <c r="CZ3" s="93"/>
      <c r="DB3" s="93" t="str">
        <f>IF($J$4="","",VLOOKUP($J$4,学校一覧!$B$2:$S87,5,FALSE))</f>
        <v/>
      </c>
      <c r="DC3" s="93"/>
      <c r="DD3" s="93"/>
      <c r="DE3" s="93"/>
      <c r="DF3" s="93"/>
      <c r="DG3" s="93"/>
      <c r="DH3" s="93"/>
      <c r="DJ3" s="93" t="str">
        <f>IF($J$4="","",VLOOKUP($J$4,学校一覧!$B$2:$S87,9,FALSE))</f>
        <v/>
      </c>
      <c r="DK3" s="93"/>
      <c r="DL3" s="93"/>
      <c r="DM3" s="93"/>
      <c r="DN3" s="93"/>
      <c r="DO3" s="93"/>
      <c r="DP3" s="93"/>
      <c r="DR3" s="93" t="str">
        <f>IF($J$4="","",VLOOKUP($J$4,学校一覧!$B$2:$S87,15,FALSE))</f>
        <v/>
      </c>
      <c r="DS3" s="93"/>
      <c r="DT3" s="93"/>
      <c r="DU3" s="93"/>
      <c r="DV3" s="93"/>
      <c r="DW3" s="93"/>
      <c r="DX3" s="93"/>
      <c r="DZ3" s="93" t="str">
        <f>IF($J$4="","",VLOOKUP($J$4,学校一覧!$B$2:$S87,16,FALSE))</f>
        <v/>
      </c>
      <c r="EA3" s="93"/>
      <c r="EB3" s="93"/>
      <c r="EC3" s="93"/>
      <c r="ED3" s="93"/>
      <c r="EE3" s="93"/>
      <c r="EF3" s="93"/>
      <c r="EH3" s="93" t="str">
        <f>IF($J$4="","",VLOOKUP($J$4,学校一覧!$B$2:$S87,17,FALSE))</f>
        <v/>
      </c>
      <c r="EI3" s="93"/>
      <c r="EJ3" s="93"/>
      <c r="EK3" s="93"/>
      <c r="EL3" s="93"/>
      <c r="EM3" s="93"/>
      <c r="EN3" s="93"/>
      <c r="EP3" s="93" t="str">
        <f>IF($J$4="","",VLOOKUP($J$4,学校一覧!$B$2:$S87,18,FALSE))</f>
        <v/>
      </c>
      <c r="EQ3" s="93"/>
      <c r="ER3" s="93"/>
      <c r="ES3" s="93"/>
      <c r="ET3" s="93"/>
      <c r="EU3" s="93"/>
      <c r="EV3" s="93"/>
    </row>
    <row r="4" spans="1:152" ht="13.5" customHeight="1" x14ac:dyDescent="0.4">
      <c r="C4" s="3"/>
      <c r="D4" s="117"/>
      <c r="E4" s="118"/>
      <c r="F4" s="118"/>
      <c r="G4" s="118"/>
      <c r="H4" s="118"/>
      <c r="I4" s="119"/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101"/>
      <c r="W4" s="102"/>
      <c r="X4" s="102"/>
      <c r="Y4" s="102"/>
      <c r="Z4" s="102"/>
      <c r="AA4" s="102"/>
      <c r="AB4" s="102"/>
      <c r="AC4" s="102"/>
      <c r="AD4" s="102"/>
      <c r="AE4" s="102"/>
      <c r="AF4" s="103"/>
      <c r="AG4" s="101"/>
      <c r="AH4" s="102"/>
      <c r="AI4" s="102"/>
      <c r="AJ4" s="102"/>
      <c r="AK4" s="102"/>
      <c r="AL4" s="102"/>
      <c r="AM4" s="102"/>
      <c r="AN4" s="102"/>
      <c r="AO4" s="103"/>
      <c r="AP4" s="101"/>
      <c r="AQ4" s="102"/>
      <c r="AR4" s="102"/>
      <c r="AS4" s="102"/>
      <c r="AT4" s="102"/>
      <c r="AU4" s="102"/>
      <c r="AV4" s="102"/>
      <c r="AW4" s="102"/>
      <c r="AX4" s="103"/>
      <c r="AY4" s="101"/>
      <c r="AZ4" s="102"/>
      <c r="BA4" s="103"/>
      <c r="BB4" s="101"/>
      <c r="BC4" s="102"/>
      <c r="BD4" s="103"/>
      <c r="BE4" s="101"/>
      <c r="BF4" s="102"/>
      <c r="BG4" s="103"/>
      <c r="BH4" s="3"/>
      <c r="BI4" s="3"/>
      <c r="BJ4" s="3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L4" s="93"/>
      <c r="CM4" s="93"/>
      <c r="CN4" s="93"/>
      <c r="CO4" s="93"/>
      <c r="CP4" s="93"/>
      <c r="CQ4" s="93"/>
      <c r="CR4" s="93"/>
      <c r="CT4" s="93"/>
      <c r="CU4" s="93"/>
      <c r="CV4" s="93"/>
      <c r="CW4" s="93"/>
      <c r="CX4" s="93"/>
      <c r="CY4" s="93"/>
      <c r="CZ4" s="93"/>
      <c r="DB4" s="93"/>
      <c r="DC4" s="93"/>
      <c r="DD4" s="93"/>
      <c r="DE4" s="93"/>
      <c r="DF4" s="93"/>
      <c r="DG4" s="93"/>
      <c r="DH4" s="93"/>
      <c r="DJ4" s="93"/>
      <c r="DK4" s="93"/>
      <c r="DL4" s="93"/>
      <c r="DM4" s="93"/>
      <c r="DN4" s="93"/>
      <c r="DO4" s="93"/>
      <c r="DP4" s="93"/>
      <c r="DR4" s="93"/>
      <c r="DS4" s="93"/>
      <c r="DT4" s="93"/>
      <c r="DU4" s="93"/>
      <c r="DV4" s="93"/>
      <c r="DW4" s="93"/>
      <c r="DX4" s="93"/>
      <c r="DZ4" s="93"/>
      <c r="EA4" s="93"/>
      <c r="EB4" s="93"/>
      <c r="EC4" s="93"/>
      <c r="ED4" s="93"/>
      <c r="EE4" s="93"/>
      <c r="EF4" s="93"/>
      <c r="EH4" s="93"/>
      <c r="EI4" s="93"/>
      <c r="EJ4" s="93"/>
      <c r="EK4" s="93"/>
      <c r="EL4" s="93"/>
      <c r="EM4" s="93"/>
      <c r="EN4" s="93"/>
      <c r="EP4" s="93"/>
      <c r="EQ4" s="93"/>
      <c r="ER4" s="93"/>
      <c r="ES4" s="93"/>
      <c r="ET4" s="93"/>
      <c r="EU4" s="93"/>
      <c r="EV4" s="93"/>
    </row>
    <row r="5" spans="1:152" ht="13.5" customHeight="1" x14ac:dyDescent="0.4">
      <c r="C5" s="3"/>
      <c r="D5" s="120"/>
      <c r="E5" s="121"/>
      <c r="F5" s="121"/>
      <c r="G5" s="121"/>
      <c r="H5" s="121"/>
      <c r="I5" s="122"/>
      <c r="J5" s="98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  <c r="V5" s="104"/>
      <c r="W5" s="105"/>
      <c r="X5" s="105"/>
      <c r="Y5" s="105"/>
      <c r="Z5" s="105"/>
      <c r="AA5" s="105"/>
      <c r="AB5" s="105"/>
      <c r="AC5" s="105"/>
      <c r="AD5" s="105"/>
      <c r="AE5" s="105"/>
      <c r="AF5" s="106"/>
      <c r="AG5" s="104"/>
      <c r="AH5" s="105"/>
      <c r="AI5" s="105"/>
      <c r="AJ5" s="105"/>
      <c r="AK5" s="105"/>
      <c r="AL5" s="105"/>
      <c r="AM5" s="105"/>
      <c r="AN5" s="105"/>
      <c r="AO5" s="106"/>
      <c r="AP5" s="104"/>
      <c r="AQ5" s="105"/>
      <c r="AR5" s="105"/>
      <c r="AS5" s="105"/>
      <c r="AT5" s="105"/>
      <c r="AU5" s="105"/>
      <c r="AV5" s="105"/>
      <c r="AW5" s="105"/>
      <c r="AX5" s="106"/>
      <c r="AY5" s="104"/>
      <c r="AZ5" s="105"/>
      <c r="BA5" s="106"/>
      <c r="BB5" s="104"/>
      <c r="BC5" s="105"/>
      <c r="BD5" s="106"/>
      <c r="BE5" s="104"/>
      <c r="BF5" s="105"/>
      <c r="BG5" s="106"/>
      <c r="BH5" s="3"/>
      <c r="BI5" s="3"/>
      <c r="BJ5" s="3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</row>
    <row r="6" spans="1:152" s="1" customFormat="1" ht="13.5" customHeight="1" x14ac:dyDescent="0.4">
      <c r="B6" s="4" t="s">
        <v>353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6"/>
      <c r="AZ6" s="6"/>
      <c r="BA6" s="6"/>
      <c r="BB6" s="6"/>
      <c r="BC6" s="6"/>
      <c r="BD6" s="6"/>
      <c r="BE6" s="6"/>
      <c r="BF6" s="6"/>
      <c r="BG6" s="6"/>
      <c r="BH6" s="9"/>
      <c r="BI6" s="9"/>
      <c r="BJ6" s="9"/>
      <c r="BK6" s="35"/>
      <c r="BL6" s="35"/>
      <c r="BM6" s="35"/>
      <c r="BN6" s="35"/>
      <c r="BO6" s="35"/>
      <c r="BP6" s="35"/>
      <c r="BQ6" s="9"/>
      <c r="BR6" s="9"/>
      <c r="BS6" s="9"/>
      <c r="BT6" s="9"/>
      <c r="BU6" s="9"/>
    </row>
    <row r="7" spans="1:152" s="1" customFormat="1" ht="13.5" customHeight="1" x14ac:dyDescent="0.4">
      <c r="B7" s="36" t="str">
        <f>IF(J4="","",VLOOKUP(J4,学校一覧!$B$2:$O$87,11,FALSE))&amp;" "&amp;IF(J4="","",VLOOKUP(J4,学校一覧!$B$2:$O$87,2,FALSE))</f>
        <v xml:space="preserve"> 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K7" s="35"/>
      <c r="BL7" s="35"/>
      <c r="BM7" s="35"/>
      <c r="BN7" s="35"/>
      <c r="BO7" s="35"/>
      <c r="BP7" s="35"/>
    </row>
    <row r="8" spans="1:152" s="1" customFormat="1" ht="13.5" customHeight="1" x14ac:dyDescent="0.4"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4" t="s">
        <v>19</v>
      </c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"/>
      <c r="BI8" s="9"/>
      <c r="BK8" s="35"/>
      <c r="BL8" s="35"/>
      <c r="BM8" s="35"/>
      <c r="BN8" s="35"/>
      <c r="BO8" s="35"/>
      <c r="BP8" s="35"/>
    </row>
    <row r="9" spans="1:152" s="1" customFormat="1" ht="13.5" customHeight="1" x14ac:dyDescent="0.4">
      <c r="B9" s="9"/>
      <c r="C9" s="9"/>
      <c r="D9" s="72" t="s">
        <v>20</v>
      </c>
      <c r="E9" s="72"/>
      <c r="F9" s="72"/>
      <c r="G9" s="72"/>
      <c r="H9" s="72"/>
      <c r="I9" s="72"/>
      <c r="J9" s="72"/>
      <c r="K9" s="3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0" t="s">
        <v>21</v>
      </c>
      <c r="AX9" s="10"/>
      <c r="AY9" s="73" t="str">
        <f>IF(AY4="","",AY4)</f>
        <v/>
      </c>
      <c r="AZ9" s="73"/>
      <c r="BA9" s="10" t="s">
        <v>15</v>
      </c>
      <c r="BB9" s="73" t="str">
        <f>IF(BB4="","",BB4)</f>
        <v/>
      </c>
      <c r="BC9" s="73"/>
      <c r="BD9" s="10" t="s">
        <v>22</v>
      </c>
      <c r="BE9" s="73" t="str">
        <f>IF(BE4="","",BE4)</f>
        <v/>
      </c>
      <c r="BF9" s="73"/>
      <c r="BG9" s="10" t="s">
        <v>17</v>
      </c>
      <c r="BH9" s="9"/>
      <c r="BI9" s="9"/>
      <c r="BK9" s="35"/>
      <c r="BL9" s="35"/>
      <c r="BM9" s="35"/>
      <c r="BN9" s="35"/>
      <c r="BO9" s="35"/>
      <c r="BP9" s="35"/>
    </row>
    <row r="10" spans="1:152" s="1" customFormat="1" ht="13.5" customHeight="1" x14ac:dyDescent="0.15">
      <c r="B10" s="9"/>
      <c r="C10" s="10"/>
      <c r="E10" s="9"/>
      <c r="F10" s="9"/>
      <c r="G10" s="9"/>
      <c r="H10" s="9"/>
      <c r="I10" s="9"/>
      <c r="J10" s="9"/>
      <c r="K10" s="9"/>
      <c r="L10" s="9"/>
      <c r="M10" s="9"/>
      <c r="N10" s="92" t="s">
        <v>23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"/>
      <c r="BB10" s="9"/>
      <c r="BC10" s="9"/>
      <c r="BD10" s="9"/>
      <c r="BE10" s="9"/>
      <c r="BF10" s="9"/>
      <c r="BG10" s="9"/>
      <c r="BH10" s="9"/>
      <c r="BI10" s="9"/>
      <c r="BK10" s="35"/>
      <c r="BL10" s="35"/>
      <c r="BM10" s="35"/>
      <c r="BN10" s="35"/>
      <c r="BO10" s="35"/>
      <c r="BP10" s="35"/>
    </row>
    <row r="11" spans="1:152" s="1" customFormat="1" ht="13.5" customHeight="1" x14ac:dyDescent="0.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L11" s="9"/>
      <c r="BM11" s="9"/>
      <c r="BN11" s="9"/>
    </row>
    <row r="12" spans="1:152" s="1" customFormat="1" ht="13.5" customHeight="1" x14ac:dyDescent="0.4">
      <c r="B12" s="9"/>
      <c r="C12" s="9"/>
      <c r="D12" s="82" t="s">
        <v>24</v>
      </c>
      <c r="E12" s="83"/>
      <c r="F12" s="83"/>
      <c r="G12" s="83"/>
      <c r="H12" s="83"/>
      <c r="I12" s="83"/>
      <c r="J12" s="83" t="s">
        <v>25</v>
      </c>
      <c r="K12" s="83"/>
      <c r="L12" s="83"/>
      <c r="M12" s="83"/>
      <c r="N12" s="83"/>
      <c r="O12" s="83"/>
      <c r="P12" s="83" t="s">
        <v>26</v>
      </c>
      <c r="Q12" s="83"/>
      <c r="R12" s="83"/>
      <c r="S12" s="83"/>
      <c r="T12" s="83"/>
      <c r="U12" s="83"/>
      <c r="V12" s="83"/>
      <c r="W12" s="83"/>
      <c r="X12" s="83" t="s">
        <v>27</v>
      </c>
      <c r="Y12" s="83"/>
      <c r="Z12" s="83"/>
      <c r="AA12" s="83"/>
      <c r="AB12" s="83"/>
      <c r="AC12" s="83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5" t="s">
        <v>28</v>
      </c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7"/>
      <c r="BH12" s="9"/>
      <c r="BI12" s="9"/>
      <c r="BK12" s="11"/>
      <c r="BL12" s="11"/>
      <c r="BM12" s="11"/>
      <c r="BN12" s="11"/>
      <c r="BO12" s="11"/>
      <c r="BP12" s="11"/>
      <c r="BQ12" s="11"/>
      <c r="BR12" s="9"/>
      <c r="BS12" s="11"/>
      <c r="BT12" s="11"/>
      <c r="BU12" s="11"/>
      <c r="BV12" s="11"/>
      <c r="BW12" s="11"/>
      <c r="BX12" s="11"/>
      <c r="BY12" s="11"/>
      <c r="BZ12" s="9"/>
      <c r="CA12" s="11"/>
      <c r="CB12" s="11"/>
      <c r="CC12" s="11"/>
      <c r="CD12" s="11"/>
      <c r="CE12" s="11"/>
      <c r="CF12" s="11"/>
      <c r="CG12" s="11"/>
      <c r="CH12" s="9"/>
      <c r="CI12" s="11"/>
      <c r="CJ12" s="11"/>
      <c r="CK12" s="11"/>
      <c r="CL12" s="11"/>
      <c r="CM12" s="11"/>
      <c r="CN12" s="11"/>
      <c r="CO12" s="11"/>
      <c r="CP12" s="9"/>
      <c r="CQ12" s="11"/>
      <c r="CR12" s="11"/>
      <c r="CS12" s="11"/>
      <c r="CT12" s="11"/>
      <c r="CU12" s="11"/>
      <c r="CV12" s="11"/>
      <c r="CW12" s="11"/>
      <c r="CX12" s="9"/>
      <c r="CY12" s="11"/>
      <c r="CZ12" s="11"/>
      <c r="DA12" s="11"/>
      <c r="DB12" s="11"/>
      <c r="DC12" s="11"/>
      <c r="DD12" s="11"/>
      <c r="DE12" s="11"/>
      <c r="DF12" s="9"/>
      <c r="DG12" s="11"/>
      <c r="DH12" s="11"/>
      <c r="DI12" s="11"/>
      <c r="DJ12" s="11"/>
      <c r="DK12" s="11"/>
      <c r="DL12" s="11"/>
      <c r="DM12" s="11"/>
      <c r="DN12" s="9"/>
      <c r="DO12" s="11"/>
      <c r="DP12" s="11"/>
      <c r="DQ12" s="11"/>
      <c r="DR12" s="11"/>
      <c r="DS12" s="11"/>
      <c r="DT12" s="11"/>
      <c r="DU12" s="11"/>
    </row>
    <row r="13" spans="1:152" s="1" customFormat="1" ht="13.5" customHeight="1" x14ac:dyDescent="0.4">
      <c r="B13" s="9"/>
      <c r="C13" s="9"/>
      <c r="D13" s="74" t="str">
        <f>IF(J4="","",IF(VLOOKUP(J4,学校一覧!$B$2:$S$87,11,FALSE)="","****",VLOOKUP(J4,学校一覧!$B$2:$S$87,11,FALSE)))</f>
        <v/>
      </c>
      <c r="E13" s="75"/>
      <c r="F13" s="75"/>
      <c r="G13" s="75"/>
      <c r="H13" s="75"/>
      <c r="I13" s="75"/>
      <c r="J13" s="75" t="str">
        <f>IF(J4="","",IF(VLOOKUP(J4,学校一覧!$B$2:$S$87,13,FALSE)="","****",VLOOKUP(J4,学校一覧!$B$2:$S$87,13,FALSE)))</f>
        <v/>
      </c>
      <c r="K13" s="75"/>
      <c r="L13" s="75"/>
      <c r="M13" s="75"/>
      <c r="N13" s="75"/>
      <c r="O13" s="75"/>
      <c r="P13" s="75" t="str">
        <f>IF(J4="","",IF(VLOOKUP(J4,学校一覧!$B$2:$S$87,14,FALSE)="","****",VLOOKUP(J4,学校一覧!$B$2:$S$87,14,FALSE)))</f>
        <v/>
      </c>
      <c r="Q13" s="75"/>
      <c r="R13" s="75"/>
      <c r="S13" s="75"/>
      <c r="T13" s="75"/>
      <c r="U13" s="75"/>
      <c r="V13" s="75"/>
      <c r="W13" s="75"/>
      <c r="X13" s="78" t="s">
        <v>29</v>
      </c>
      <c r="Y13" s="79"/>
      <c r="Z13" s="79"/>
      <c r="AA13" s="79"/>
      <c r="AB13" s="79"/>
      <c r="AC13" s="79"/>
      <c r="AD13" s="80" t="str">
        <f>IF(J4="","",VLOOKUP(J4,学校一覧!$B$2:$S$87,2,FALSE))</f>
        <v/>
      </c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1"/>
      <c r="AP13" s="88" t="str">
        <f>IF(AG4="","****",AG4)</f>
        <v>****</v>
      </c>
      <c r="AQ13" s="89"/>
      <c r="AR13" s="89"/>
      <c r="AS13" s="89"/>
      <c r="AT13" s="89"/>
      <c r="AU13" s="89"/>
      <c r="AV13" s="89"/>
      <c r="AW13" s="89"/>
      <c r="AX13" s="12" t="s">
        <v>30</v>
      </c>
      <c r="AY13" s="90" t="str">
        <f>IF(AP4="","",AP4)</f>
        <v/>
      </c>
      <c r="AZ13" s="90"/>
      <c r="BA13" s="90"/>
      <c r="BB13" s="90"/>
      <c r="BC13" s="90"/>
      <c r="BD13" s="90"/>
      <c r="BE13" s="90"/>
      <c r="BF13" s="90"/>
      <c r="BG13" s="91"/>
      <c r="BH13" s="9"/>
      <c r="BI13" s="9"/>
      <c r="BK13" s="13"/>
      <c r="BL13" s="13"/>
      <c r="BM13" s="13"/>
      <c r="BN13" s="13"/>
      <c r="BO13" s="13"/>
      <c r="BP13" s="13"/>
      <c r="BQ13" s="13"/>
      <c r="BR13" s="9"/>
      <c r="BS13" s="13"/>
      <c r="BT13" s="13"/>
      <c r="BU13" s="13"/>
      <c r="BV13" s="13"/>
      <c r="BW13" s="13"/>
      <c r="BX13" s="13"/>
      <c r="BY13" s="13"/>
      <c r="BZ13" s="9"/>
      <c r="CA13" s="13"/>
      <c r="CB13" s="13"/>
      <c r="CC13" s="13"/>
      <c r="CD13" s="13"/>
      <c r="CE13" s="13"/>
      <c r="CF13" s="13"/>
      <c r="CG13" s="13"/>
      <c r="CH13" s="9"/>
      <c r="CI13" s="13"/>
      <c r="CJ13" s="13"/>
      <c r="CK13" s="13"/>
      <c r="CL13" s="13"/>
      <c r="CM13" s="13"/>
      <c r="CN13" s="13"/>
      <c r="CO13" s="13"/>
      <c r="CP13" s="9"/>
      <c r="CQ13" s="13"/>
      <c r="CR13" s="13"/>
      <c r="CS13" s="13"/>
      <c r="CT13" s="13"/>
      <c r="CU13" s="13"/>
      <c r="CV13" s="13"/>
      <c r="CW13" s="13"/>
      <c r="CX13" s="9"/>
      <c r="CY13" s="13"/>
      <c r="CZ13" s="13"/>
      <c r="DA13" s="13"/>
      <c r="DB13" s="13"/>
      <c r="DC13" s="13"/>
      <c r="DD13" s="13"/>
      <c r="DE13" s="13"/>
      <c r="DF13" s="9"/>
      <c r="DG13" s="13"/>
      <c r="DH13" s="13"/>
      <c r="DI13" s="13"/>
      <c r="DJ13" s="13"/>
      <c r="DK13" s="13"/>
      <c r="DL13" s="13"/>
      <c r="DM13" s="13"/>
      <c r="DN13" s="9"/>
      <c r="DO13" s="13"/>
      <c r="DP13" s="13"/>
      <c r="DQ13" s="13"/>
      <c r="DR13" s="13"/>
      <c r="DS13" s="13"/>
      <c r="DT13" s="13"/>
      <c r="DU13" s="13"/>
    </row>
    <row r="14" spans="1:152" s="1" customFormat="1" ht="13.5" customHeight="1" x14ac:dyDescent="0.4">
      <c r="B14" s="9"/>
      <c r="C14" s="9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64" t="s">
        <v>2</v>
      </c>
      <c r="Y14" s="65"/>
      <c r="Z14" s="65"/>
      <c r="AA14" s="65"/>
      <c r="AB14" s="65"/>
      <c r="AC14" s="65"/>
      <c r="AD14" s="66" t="str">
        <f>IF(V4="","****",V4)</f>
        <v>****</v>
      </c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  <c r="AP14" s="68" t="s">
        <v>31</v>
      </c>
      <c r="AQ14" s="69"/>
      <c r="AR14" s="69"/>
      <c r="AS14" s="70" t="str">
        <f>IF(J4="","",IF(VLOOKUP(J4,学校一覧!B2:S$87,7,FALSE)="","****",VLOOKUP(J4,学校一覧!B2:S$87,7,FALSE)))</f>
        <v/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1"/>
      <c r="BH14" s="9"/>
      <c r="BI14" s="9"/>
      <c r="BK14" s="13"/>
      <c r="BL14" s="13"/>
      <c r="BM14" s="13"/>
      <c r="BN14" s="13"/>
      <c r="BO14" s="13"/>
      <c r="BP14" s="13"/>
      <c r="BQ14" s="13"/>
      <c r="BR14" s="9"/>
      <c r="BS14" s="13"/>
      <c r="BT14" s="13"/>
      <c r="BU14" s="13"/>
      <c r="BV14" s="13"/>
      <c r="BW14" s="13"/>
      <c r="BX14" s="13"/>
      <c r="BY14" s="13"/>
      <c r="BZ14" s="9"/>
      <c r="CA14" s="13"/>
      <c r="CB14" s="13"/>
      <c r="CC14" s="13"/>
      <c r="CD14" s="13"/>
      <c r="CE14" s="13"/>
      <c r="CF14" s="13"/>
      <c r="CG14" s="13"/>
      <c r="CH14" s="9"/>
      <c r="CI14" s="13"/>
      <c r="CJ14" s="13"/>
      <c r="CK14" s="13"/>
      <c r="CL14" s="13"/>
      <c r="CM14" s="13"/>
      <c r="CN14" s="13"/>
      <c r="CO14" s="13"/>
      <c r="CP14" s="9"/>
      <c r="CQ14" s="13"/>
      <c r="CR14" s="13"/>
      <c r="CS14" s="13"/>
      <c r="CT14" s="13"/>
      <c r="CU14" s="13"/>
      <c r="CV14" s="13"/>
      <c r="CW14" s="13"/>
      <c r="CX14" s="9"/>
      <c r="CY14" s="13"/>
      <c r="CZ14" s="13"/>
      <c r="DA14" s="13"/>
      <c r="DB14" s="13"/>
      <c r="DC14" s="13"/>
      <c r="DD14" s="13"/>
      <c r="DE14" s="13"/>
      <c r="DF14" s="9"/>
      <c r="DG14" s="13"/>
      <c r="DH14" s="13"/>
      <c r="DI14" s="13"/>
      <c r="DJ14" s="13"/>
      <c r="DK14" s="13"/>
      <c r="DL14" s="13"/>
      <c r="DM14" s="13"/>
      <c r="DN14" s="9"/>
      <c r="DO14" s="13"/>
      <c r="DP14" s="13"/>
      <c r="DQ14" s="13"/>
      <c r="DR14" s="13"/>
      <c r="DS14" s="13"/>
      <c r="DT14" s="13"/>
      <c r="DU14" s="13"/>
    </row>
    <row r="15" spans="1:152" s="1" customFormat="1" ht="13.5" customHeight="1" x14ac:dyDescent="0.4">
      <c r="B15" s="9"/>
      <c r="C15" s="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39"/>
      <c r="Z15" s="39"/>
      <c r="AA15" s="39"/>
      <c r="AB15" s="39"/>
      <c r="AC15" s="39"/>
      <c r="AD15" s="39"/>
      <c r="AE15" s="38"/>
      <c r="AF15" s="38"/>
      <c r="AG15" s="38"/>
      <c r="AH15" s="38"/>
      <c r="AI15" s="38"/>
      <c r="AJ15" s="38"/>
      <c r="AK15" s="38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152" ht="13.5" customHeight="1" x14ac:dyDescent="0.4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25" ht="13.5" customHeight="1" x14ac:dyDescent="0.4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25" ht="13.5" customHeight="1" x14ac:dyDescent="0.4">
      <c r="D18" s="2">
        <v>1</v>
      </c>
      <c r="F18" s="2" t="s">
        <v>378</v>
      </c>
      <c r="V18" s="3"/>
    </row>
    <row r="19" spans="3:25" ht="13.5" customHeight="1" x14ac:dyDescent="0.4">
      <c r="F19" s="59" t="s">
        <v>356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34"/>
      <c r="V19" s="3"/>
    </row>
    <row r="20" spans="3:25" ht="13.5" customHeight="1" x14ac:dyDescent="0.4">
      <c r="F20" s="60" t="s">
        <v>32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54"/>
      <c r="V20" s="3"/>
    </row>
    <row r="21" spans="3:25" ht="13.5" customHeight="1" x14ac:dyDescent="0.4">
      <c r="W21" s="1"/>
    </row>
    <row r="22" spans="3:25" ht="13.5" customHeight="1" x14ac:dyDescent="0.4">
      <c r="W22" s="1"/>
    </row>
    <row r="23" spans="3:25" ht="13.5" customHeight="1" x14ac:dyDescent="0.4">
      <c r="D23" s="2">
        <v>2</v>
      </c>
      <c r="F23" s="2" t="s">
        <v>380</v>
      </c>
      <c r="V23" s="3"/>
      <c r="W23" s="1"/>
    </row>
    <row r="24" spans="3:25" ht="13.5" customHeight="1" x14ac:dyDescent="0.4">
      <c r="F24" s="58" t="s">
        <v>33</v>
      </c>
      <c r="G24" s="58"/>
      <c r="H24" s="58"/>
      <c r="I24" s="5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W24" s="27"/>
    </row>
    <row r="25" spans="3:25" ht="13.5" customHeight="1" x14ac:dyDescent="0.4">
      <c r="F25" s="58" t="s">
        <v>34</v>
      </c>
      <c r="G25" s="58"/>
      <c r="H25" s="58"/>
      <c r="I25" s="5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W25" s="27"/>
    </row>
    <row r="26" spans="3:25" ht="13.5" customHeight="1" x14ac:dyDescent="0.4">
      <c r="W26" s="1"/>
    </row>
    <row r="27" spans="3:25" ht="13.5" customHeight="1" x14ac:dyDescent="0.4">
      <c r="W27" s="1"/>
    </row>
    <row r="28" spans="3:25" ht="13.5" customHeight="1" x14ac:dyDescent="0.4">
      <c r="D28" s="2">
        <v>3</v>
      </c>
      <c r="F28" s="2" t="s">
        <v>357</v>
      </c>
      <c r="V28" s="3"/>
      <c r="W28" s="1"/>
    </row>
    <row r="29" spans="3:25" ht="13.5" customHeight="1" x14ac:dyDescent="0.4">
      <c r="F29" s="58" t="s">
        <v>35</v>
      </c>
      <c r="G29" s="58"/>
      <c r="H29" s="58"/>
      <c r="I29" s="58"/>
      <c r="J29" s="34"/>
      <c r="V29" s="3"/>
    </row>
    <row r="30" spans="3:25" ht="13.5" customHeight="1" x14ac:dyDescent="0.4">
      <c r="F30" s="58" t="s">
        <v>36</v>
      </c>
      <c r="G30" s="58"/>
      <c r="H30" s="58"/>
      <c r="I30" s="58"/>
      <c r="J30" s="34"/>
      <c r="V30" s="3"/>
    </row>
    <row r="31" spans="3:25" ht="13.5" customHeight="1" x14ac:dyDescent="0.4">
      <c r="W31" s="1"/>
    </row>
    <row r="32" spans="3:25" ht="13.5" customHeight="1" x14ac:dyDescent="0.4">
      <c r="W32" s="1"/>
    </row>
    <row r="33" spans="4:23" ht="13.5" customHeight="1" x14ac:dyDescent="0.4">
      <c r="W33" s="1"/>
    </row>
    <row r="34" spans="4:23" ht="13.5" customHeight="1" x14ac:dyDescent="0.4">
      <c r="D34" s="2">
        <v>4</v>
      </c>
      <c r="F34" s="2" t="s">
        <v>37</v>
      </c>
      <c r="V34" s="3"/>
      <c r="W34" s="1"/>
    </row>
    <row r="35" spans="4:23" ht="13.5" customHeight="1" x14ac:dyDescent="0.4">
      <c r="F35" s="59" t="s">
        <v>38</v>
      </c>
      <c r="G35" s="59"/>
      <c r="H35" s="59"/>
      <c r="I35" s="59"/>
      <c r="J35" s="59"/>
      <c r="K35" s="59"/>
      <c r="L35" s="33"/>
      <c r="V35" s="3"/>
    </row>
    <row r="36" spans="4:23" ht="13.5" customHeight="1" x14ac:dyDescent="0.4">
      <c r="F36" s="59" t="s">
        <v>39</v>
      </c>
      <c r="G36" s="59"/>
      <c r="H36" s="59"/>
      <c r="I36" s="59"/>
      <c r="J36" s="59"/>
      <c r="K36" s="59"/>
      <c r="L36" s="33"/>
      <c r="V36" s="3"/>
    </row>
    <row r="37" spans="4:23" ht="13.5" customHeight="1" x14ac:dyDescent="0.4">
      <c r="F37" s="59" t="s">
        <v>40</v>
      </c>
      <c r="G37" s="59"/>
      <c r="H37" s="59"/>
      <c r="I37" s="59"/>
      <c r="J37" s="59"/>
      <c r="K37" s="59"/>
      <c r="L37" s="33"/>
      <c r="V37" s="3"/>
    </row>
    <row r="38" spans="4:23" ht="13.5" customHeight="1" x14ac:dyDescent="0.4">
      <c r="W38" s="1"/>
    </row>
    <row r="39" spans="4:23" ht="13.5" customHeight="1" x14ac:dyDescent="0.4">
      <c r="W39" s="1"/>
    </row>
    <row r="40" spans="4:23" ht="13.5" customHeight="1" x14ac:dyDescent="0.4">
      <c r="V40" s="3"/>
      <c r="W40" s="1"/>
    </row>
    <row r="41" spans="4:23" ht="13.5" customHeight="1" x14ac:dyDescent="0.4">
      <c r="D41" s="2">
        <v>5</v>
      </c>
      <c r="F41" s="2" t="s">
        <v>41</v>
      </c>
      <c r="V41" s="28"/>
      <c r="W41" s="29"/>
    </row>
    <row r="42" spans="4:23" ht="13.5" customHeight="1" x14ac:dyDescent="0.4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9"/>
    </row>
    <row r="43" spans="4:23" ht="13.5" customHeight="1" x14ac:dyDescent="0.4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9"/>
    </row>
    <row r="44" spans="4:23" ht="13.5" customHeight="1" x14ac:dyDescent="0.4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9"/>
    </row>
    <row r="45" spans="4:23" ht="13.5" customHeight="1" x14ac:dyDescent="0.4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9"/>
    </row>
    <row r="46" spans="4:23" ht="13.5" customHeight="1" x14ac:dyDescent="0.4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8" spans="4:23" ht="13.5" customHeight="1" x14ac:dyDescent="0.4">
      <c r="D48" s="2">
        <v>6</v>
      </c>
      <c r="E48" s="2" t="s">
        <v>42</v>
      </c>
      <c r="F48" s="2" t="s">
        <v>43</v>
      </c>
      <c r="V48" s="9"/>
      <c r="W48" s="30"/>
    </row>
    <row r="49" spans="5:22" ht="13.5" customHeight="1" x14ac:dyDescent="0.4">
      <c r="F49" s="5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3" spans="5:22" ht="13.5" customHeight="1" x14ac:dyDescent="0.4">
      <c r="E53" s="31" t="s">
        <v>44</v>
      </c>
      <c r="F53" s="31"/>
      <c r="G53" s="31"/>
      <c r="H53" s="31"/>
      <c r="I53" s="31"/>
      <c r="J53" s="31"/>
    </row>
    <row r="54" spans="5:22" ht="13.5" customHeight="1" x14ac:dyDescent="0.4">
      <c r="E54" s="31" t="s">
        <v>45</v>
      </c>
      <c r="F54" s="31"/>
      <c r="G54" s="31"/>
      <c r="H54" s="31"/>
      <c r="I54" s="31"/>
      <c r="J54" s="31"/>
    </row>
    <row r="55" spans="5:22" ht="13.5" customHeight="1" x14ac:dyDescent="0.4">
      <c r="E55" s="31" t="s">
        <v>381</v>
      </c>
      <c r="F55" s="31"/>
      <c r="G55" s="31"/>
      <c r="H55" s="31"/>
      <c r="I55" s="31"/>
      <c r="J55" s="31"/>
    </row>
    <row r="56" spans="5:22" ht="13.5" customHeight="1" x14ac:dyDescent="0.4">
      <c r="E56" s="31" t="s">
        <v>382</v>
      </c>
      <c r="F56" s="31"/>
      <c r="G56" s="31"/>
      <c r="H56" s="31"/>
      <c r="I56" s="31"/>
      <c r="J56" s="31"/>
    </row>
    <row r="57" spans="5:22" ht="13.5" customHeight="1" x14ac:dyDescent="0.4">
      <c r="E57" s="31" t="s">
        <v>46</v>
      </c>
      <c r="F57" s="31"/>
      <c r="G57" s="31"/>
      <c r="H57" s="31"/>
      <c r="I57" s="31"/>
      <c r="J57" s="31"/>
    </row>
    <row r="58" spans="5:22" ht="13.5" customHeight="1" x14ac:dyDescent="0.4">
      <c r="E58" s="31" t="s">
        <v>383</v>
      </c>
      <c r="F58" s="31"/>
      <c r="G58" s="31"/>
      <c r="H58" s="31"/>
      <c r="I58" s="31"/>
      <c r="J58" s="31"/>
    </row>
    <row r="59" spans="5:22" ht="13.5" customHeight="1" x14ac:dyDescent="0.4">
      <c r="E59" s="31" t="s">
        <v>384</v>
      </c>
      <c r="F59" s="31"/>
      <c r="G59" s="31"/>
      <c r="H59" s="31"/>
      <c r="I59" s="31"/>
      <c r="J59" s="31"/>
    </row>
    <row r="60" spans="5:22" ht="13.5" customHeight="1" x14ac:dyDescent="0.4">
      <c r="E60" s="31"/>
      <c r="F60" s="31"/>
      <c r="G60" s="31"/>
      <c r="H60" s="31"/>
      <c r="I60" s="31"/>
      <c r="J60" s="31"/>
    </row>
    <row r="61" spans="5:22" ht="13.5" customHeight="1" x14ac:dyDescent="0.4">
      <c r="E61" s="32" t="s">
        <v>388</v>
      </c>
      <c r="F61" s="32"/>
      <c r="G61" s="32"/>
      <c r="H61" s="32"/>
      <c r="I61" s="32"/>
      <c r="J61" s="32"/>
    </row>
    <row r="62" spans="5:22" ht="13.5" customHeight="1" x14ac:dyDescent="0.4">
      <c r="E62" s="32" t="s">
        <v>389</v>
      </c>
      <c r="F62" s="32"/>
      <c r="G62" s="32"/>
      <c r="H62" s="32"/>
      <c r="I62" s="32"/>
      <c r="J62" s="32"/>
    </row>
    <row r="63" spans="5:22" ht="13.5" customHeight="1" x14ac:dyDescent="0.4">
      <c r="E63" s="32" t="s">
        <v>358</v>
      </c>
      <c r="F63" s="32"/>
      <c r="G63" s="32"/>
      <c r="H63" s="32"/>
      <c r="I63" s="32"/>
      <c r="J63" s="32"/>
    </row>
  </sheetData>
  <sheetProtection algorithmName="SHA-512" hashValue="aVxM/1n4wrevZ/4V3A7HNU6b2TbvihDoDeeH4w67zyM5SlweRATlfGl6Iu1pEfK5YJF23AcxW0WioMHhpU/8EA==" saltValue="Y0BtbuiPnfYbSQtxsFWLCw==" spinCount="100000" sheet="1" objects="1" scenarios="1"/>
  <protectedRanges>
    <protectedRange sqref="BN3:BN9" name="範囲2"/>
    <protectedRange sqref="BN3:BN9" name="月日"/>
  </protectedRanges>
  <dataConsolidate/>
  <mergeCells count="68">
    <mergeCell ref="D2:I5"/>
    <mergeCell ref="J2:U3"/>
    <mergeCell ref="V2:AF3"/>
    <mergeCell ref="AG2:AX2"/>
    <mergeCell ref="AY2:BG2"/>
    <mergeCell ref="BB4:BD5"/>
    <mergeCell ref="BE4:BG5"/>
    <mergeCell ref="EH2:EN2"/>
    <mergeCell ref="EP2:EV2"/>
    <mergeCell ref="AG3:AO3"/>
    <mergeCell ref="AP3:AX3"/>
    <mergeCell ref="AY3:BA3"/>
    <mergeCell ref="BB3:BD3"/>
    <mergeCell ref="BE3:BG3"/>
    <mergeCell ref="CL3:CR4"/>
    <mergeCell ref="CT3:CZ4"/>
    <mergeCell ref="DB3:DH4"/>
    <mergeCell ref="CL2:CR2"/>
    <mergeCell ref="CT2:CZ2"/>
    <mergeCell ref="DB2:DH2"/>
    <mergeCell ref="DJ2:DP2"/>
    <mergeCell ref="DR2:DX2"/>
    <mergeCell ref="DZ2:EF2"/>
    <mergeCell ref="EP3:EV4"/>
    <mergeCell ref="J4:U5"/>
    <mergeCell ref="V4:AF5"/>
    <mergeCell ref="AG4:AO5"/>
    <mergeCell ref="AP4:AX5"/>
    <mergeCell ref="AY4:BA5"/>
    <mergeCell ref="N10:AZ10"/>
    <mergeCell ref="DJ3:DP4"/>
    <mergeCell ref="DR3:DX4"/>
    <mergeCell ref="DZ3:EF4"/>
    <mergeCell ref="EH3:EN4"/>
    <mergeCell ref="AW8:BG8"/>
    <mergeCell ref="D9:J9"/>
    <mergeCell ref="AY9:AZ9"/>
    <mergeCell ref="BB9:BC9"/>
    <mergeCell ref="BE9:BF9"/>
    <mergeCell ref="D13:I14"/>
    <mergeCell ref="J13:O14"/>
    <mergeCell ref="P13:W14"/>
    <mergeCell ref="X13:AC13"/>
    <mergeCell ref="AD13:AO13"/>
    <mergeCell ref="D12:I12"/>
    <mergeCell ref="J12:O12"/>
    <mergeCell ref="P12:W12"/>
    <mergeCell ref="X12:AO12"/>
    <mergeCell ref="AP12:BG12"/>
    <mergeCell ref="AP13:AW13"/>
    <mergeCell ref="AY13:BG13"/>
    <mergeCell ref="X14:AC14"/>
    <mergeCell ref="AD14:AO14"/>
    <mergeCell ref="AP14:AR14"/>
    <mergeCell ref="AS14:BG14"/>
    <mergeCell ref="F19:T19"/>
    <mergeCell ref="F20:T20"/>
    <mergeCell ref="F24:I24"/>
    <mergeCell ref="J24:U24"/>
    <mergeCell ref="F25:I25"/>
    <mergeCell ref="J25:U25"/>
    <mergeCell ref="F49:V49"/>
    <mergeCell ref="F29:I29"/>
    <mergeCell ref="F30:I30"/>
    <mergeCell ref="F35:K35"/>
    <mergeCell ref="F36:K36"/>
    <mergeCell ref="F37:K37"/>
    <mergeCell ref="F42:V46"/>
  </mergeCells>
  <phoneticPr fontId="1"/>
  <dataValidations count="3">
    <dataValidation type="list" allowBlank="1" showInputMessage="1" showErrorMessage="1" sqref="BE4:BG5">
      <formula1>"1,2,3,4,5,6,7,8,9,10,11,12,13,14,15,16,17,18,19,20,21,22,23,24,25,26,27,28,29,30,31"</formula1>
    </dataValidation>
    <dataValidation type="list" allowBlank="1" showInputMessage="1" showErrorMessage="1" sqref="AY4:BA5">
      <formula1>"1,2,3,4,5,6,7,8,9,10,11,12,13,14,15,16,17,18,19,20,21,22,23,24,25,26,27,28,29,30,31,32,33,34,35,36,37,38,39,40"</formula1>
    </dataValidation>
    <dataValidation type="list" allowBlank="1" showInputMessage="1" showErrorMessage="1" sqref="BB4:BD5">
      <formula1>"1,2,3,4,5,6,7,8,9,10,11,12"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62" fitToHeight="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V63"/>
  <sheetViews>
    <sheetView showGridLines="0" zoomScale="85" zoomScaleNormal="85" workbookViewId="0">
      <selection activeCell="CO19" sqref="CO19"/>
    </sheetView>
  </sheetViews>
  <sheetFormatPr defaultColWidth="2.25" defaultRowHeight="13.5" x14ac:dyDescent="0.4"/>
  <cols>
    <col min="1" max="66" width="2.25" style="2" customWidth="1"/>
    <col min="67" max="16382" width="2.25" style="2"/>
    <col min="16383" max="16384" width="2.5" style="2" bestFit="1" customWidth="1"/>
  </cols>
  <sheetData>
    <row r="1" spans="1:152" ht="13.5" customHeight="1" x14ac:dyDescent="0.4">
      <c r="A1" s="1"/>
    </row>
    <row r="2" spans="1:152" ht="13.5" customHeight="1" x14ac:dyDescent="0.4">
      <c r="A2" s="1"/>
      <c r="C2" s="3"/>
      <c r="D2" s="114" t="s">
        <v>0</v>
      </c>
      <c r="E2" s="115"/>
      <c r="F2" s="115"/>
      <c r="G2" s="115"/>
      <c r="H2" s="115"/>
      <c r="I2" s="116"/>
      <c r="J2" s="123" t="s">
        <v>1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6"/>
      <c r="V2" s="123" t="s">
        <v>2</v>
      </c>
      <c r="W2" s="115"/>
      <c r="X2" s="115"/>
      <c r="Y2" s="115"/>
      <c r="Z2" s="115"/>
      <c r="AA2" s="115"/>
      <c r="AB2" s="115"/>
      <c r="AC2" s="115"/>
      <c r="AD2" s="115"/>
      <c r="AE2" s="115"/>
      <c r="AF2" s="116"/>
      <c r="AG2" s="111" t="s">
        <v>3</v>
      </c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3"/>
      <c r="AY2" s="111" t="s">
        <v>4</v>
      </c>
      <c r="AZ2" s="112"/>
      <c r="BA2" s="112"/>
      <c r="BB2" s="112"/>
      <c r="BC2" s="112"/>
      <c r="BD2" s="112"/>
      <c r="BE2" s="112"/>
      <c r="BF2" s="112"/>
      <c r="BG2" s="113"/>
      <c r="BH2" s="3"/>
      <c r="BI2" s="3"/>
      <c r="BJ2" s="3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L2" s="107" t="s">
        <v>5</v>
      </c>
      <c r="CM2" s="107"/>
      <c r="CN2" s="107"/>
      <c r="CO2" s="107"/>
      <c r="CP2" s="107"/>
      <c r="CQ2" s="107"/>
      <c r="CR2" s="107"/>
      <c r="CT2" s="107" t="s">
        <v>6</v>
      </c>
      <c r="CU2" s="107"/>
      <c r="CV2" s="107"/>
      <c r="CW2" s="107"/>
      <c r="CX2" s="107"/>
      <c r="CY2" s="107"/>
      <c r="CZ2" s="107"/>
      <c r="DB2" s="107" t="s">
        <v>7</v>
      </c>
      <c r="DC2" s="107"/>
      <c r="DD2" s="107"/>
      <c r="DE2" s="107"/>
      <c r="DF2" s="107"/>
      <c r="DG2" s="107"/>
      <c r="DH2" s="107"/>
      <c r="DJ2" s="107" t="s">
        <v>8</v>
      </c>
      <c r="DK2" s="107"/>
      <c r="DL2" s="107"/>
      <c r="DM2" s="107"/>
      <c r="DN2" s="107"/>
      <c r="DO2" s="107"/>
      <c r="DP2" s="107"/>
      <c r="DR2" s="107" t="s">
        <v>9</v>
      </c>
      <c r="DS2" s="107"/>
      <c r="DT2" s="107"/>
      <c r="DU2" s="107"/>
      <c r="DV2" s="107"/>
      <c r="DW2" s="107"/>
      <c r="DX2" s="107"/>
      <c r="DZ2" s="107" t="s">
        <v>10</v>
      </c>
      <c r="EA2" s="107"/>
      <c r="EB2" s="107"/>
      <c r="EC2" s="107"/>
      <c r="ED2" s="107"/>
      <c r="EE2" s="107"/>
      <c r="EF2" s="107"/>
      <c r="EH2" s="107" t="s">
        <v>11</v>
      </c>
      <c r="EI2" s="107"/>
      <c r="EJ2" s="107"/>
      <c r="EK2" s="107"/>
      <c r="EL2" s="107"/>
      <c r="EM2" s="107"/>
      <c r="EN2" s="107"/>
      <c r="EP2" s="107" t="s">
        <v>12</v>
      </c>
      <c r="EQ2" s="107"/>
      <c r="ER2" s="107"/>
      <c r="ES2" s="107"/>
      <c r="ET2" s="107"/>
      <c r="EU2" s="107"/>
      <c r="EV2" s="107"/>
    </row>
    <row r="3" spans="1:152" ht="13.5" customHeight="1" x14ac:dyDescent="0.4">
      <c r="A3" s="1"/>
      <c r="C3" s="3"/>
      <c r="D3" s="117"/>
      <c r="E3" s="118"/>
      <c r="F3" s="118"/>
      <c r="G3" s="118"/>
      <c r="H3" s="118"/>
      <c r="I3" s="119"/>
      <c r="J3" s="120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2"/>
      <c r="V3" s="120"/>
      <c r="W3" s="121"/>
      <c r="X3" s="121"/>
      <c r="Y3" s="121"/>
      <c r="Z3" s="121"/>
      <c r="AA3" s="121"/>
      <c r="AB3" s="121"/>
      <c r="AC3" s="121"/>
      <c r="AD3" s="121"/>
      <c r="AE3" s="121"/>
      <c r="AF3" s="122"/>
      <c r="AG3" s="108" t="s">
        <v>13</v>
      </c>
      <c r="AH3" s="109"/>
      <c r="AI3" s="109"/>
      <c r="AJ3" s="109"/>
      <c r="AK3" s="109"/>
      <c r="AL3" s="109"/>
      <c r="AM3" s="109"/>
      <c r="AN3" s="109"/>
      <c r="AO3" s="110"/>
      <c r="AP3" s="111" t="s">
        <v>14</v>
      </c>
      <c r="AQ3" s="112"/>
      <c r="AR3" s="112"/>
      <c r="AS3" s="112"/>
      <c r="AT3" s="112"/>
      <c r="AU3" s="112"/>
      <c r="AV3" s="112"/>
      <c r="AW3" s="112"/>
      <c r="AX3" s="113"/>
      <c r="AY3" s="111" t="s">
        <v>15</v>
      </c>
      <c r="AZ3" s="112"/>
      <c r="BA3" s="113"/>
      <c r="BB3" s="111" t="s">
        <v>16</v>
      </c>
      <c r="BC3" s="112"/>
      <c r="BD3" s="113"/>
      <c r="BE3" s="111" t="s">
        <v>17</v>
      </c>
      <c r="BF3" s="112"/>
      <c r="BG3" s="113"/>
      <c r="BH3" s="3"/>
      <c r="BI3" s="3"/>
      <c r="BJ3" s="3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L3" s="93">
        <f>IF($J$4="","",VLOOKUP($J$4,学校一覧!$B$2:$S87,12,FALSE))</f>
        <v>0</v>
      </c>
      <c r="CM3" s="93"/>
      <c r="CN3" s="93"/>
      <c r="CO3" s="93"/>
      <c r="CP3" s="93"/>
      <c r="CQ3" s="93"/>
      <c r="CR3" s="93"/>
      <c r="CT3" s="93">
        <f>IF($J$4="","",VLOOKUP($J$4,学校一覧!$B$2:$S87,3,FALSE))</f>
        <v>0</v>
      </c>
      <c r="CU3" s="93"/>
      <c r="CV3" s="93"/>
      <c r="CW3" s="93"/>
      <c r="CX3" s="93"/>
      <c r="CY3" s="93"/>
      <c r="CZ3" s="93"/>
      <c r="DB3" s="93">
        <f>IF($J$4="","",VLOOKUP($J$4,学校一覧!$B$2:$S87,5,FALSE))</f>
        <v>0</v>
      </c>
      <c r="DC3" s="93"/>
      <c r="DD3" s="93"/>
      <c r="DE3" s="93"/>
      <c r="DF3" s="93"/>
      <c r="DG3" s="93"/>
      <c r="DH3" s="93"/>
      <c r="DJ3" s="93">
        <f>IF($J$4="","",VLOOKUP($J$4,学校一覧!$B$2:$S87,9,FALSE))</f>
        <v>2</v>
      </c>
      <c r="DK3" s="93"/>
      <c r="DL3" s="93"/>
      <c r="DM3" s="93"/>
      <c r="DN3" s="93"/>
      <c r="DO3" s="93"/>
      <c r="DP3" s="93"/>
      <c r="DR3" s="93">
        <f>IF($J$4="","",VLOOKUP($J$4,学校一覧!$B$2:$S87,15,FALSE))</f>
        <v>0</v>
      </c>
      <c r="DS3" s="93"/>
      <c r="DT3" s="93"/>
      <c r="DU3" s="93"/>
      <c r="DV3" s="93"/>
      <c r="DW3" s="93"/>
      <c r="DX3" s="93"/>
      <c r="DZ3" s="93">
        <f>IF($J$4="","",VLOOKUP($J$4,学校一覧!$B$2:$S87,16,FALSE))</f>
        <v>0</v>
      </c>
      <c r="EA3" s="93"/>
      <c r="EB3" s="93"/>
      <c r="EC3" s="93"/>
      <c r="ED3" s="93"/>
      <c r="EE3" s="93"/>
      <c r="EF3" s="93"/>
      <c r="EH3" s="93">
        <f>IF($J$4="","",VLOOKUP($J$4,学校一覧!$B$2:$S87,17,FALSE))</f>
        <v>0</v>
      </c>
      <c r="EI3" s="93"/>
      <c r="EJ3" s="93"/>
      <c r="EK3" s="93"/>
      <c r="EL3" s="93"/>
      <c r="EM3" s="93"/>
      <c r="EN3" s="93"/>
      <c r="EP3" s="93">
        <f>IF($J$4="","",VLOOKUP($J$4,学校一覧!$B$2:$S87,18,FALSE))</f>
        <v>0</v>
      </c>
      <c r="EQ3" s="93"/>
      <c r="ER3" s="93"/>
      <c r="ES3" s="93"/>
      <c r="ET3" s="93"/>
      <c r="EU3" s="93"/>
      <c r="EV3" s="93"/>
    </row>
    <row r="4" spans="1:152" ht="13.5" customHeight="1" x14ac:dyDescent="0.4">
      <c r="C4" s="3"/>
      <c r="D4" s="117"/>
      <c r="E4" s="118"/>
      <c r="F4" s="118"/>
      <c r="G4" s="118"/>
      <c r="H4" s="118"/>
      <c r="I4" s="119"/>
      <c r="J4" s="95">
        <v>90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101" t="s">
        <v>371</v>
      </c>
      <c r="W4" s="102"/>
      <c r="X4" s="102"/>
      <c r="Y4" s="102"/>
      <c r="Z4" s="102"/>
      <c r="AA4" s="102"/>
      <c r="AB4" s="102"/>
      <c r="AC4" s="102"/>
      <c r="AD4" s="102"/>
      <c r="AE4" s="102"/>
      <c r="AF4" s="103"/>
      <c r="AG4" s="101" t="s">
        <v>372</v>
      </c>
      <c r="AH4" s="102"/>
      <c r="AI4" s="102"/>
      <c r="AJ4" s="102"/>
      <c r="AK4" s="102"/>
      <c r="AL4" s="102"/>
      <c r="AM4" s="102"/>
      <c r="AN4" s="102"/>
      <c r="AO4" s="103"/>
      <c r="AP4" s="101" t="s">
        <v>373</v>
      </c>
      <c r="AQ4" s="102"/>
      <c r="AR4" s="102"/>
      <c r="AS4" s="102"/>
      <c r="AT4" s="102"/>
      <c r="AU4" s="102"/>
      <c r="AV4" s="102"/>
      <c r="AW4" s="102"/>
      <c r="AX4" s="103"/>
      <c r="AY4" s="101">
        <v>3</v>
      </c>
      <c r="AZ4" s="102"/>
      <c r="BA4" s="103"/>
      <c r="BB4" s="101">
        <v>4</v>
      </c>
      <c r="BC4" s="102"/>
      <c r="BD4" s="103"/>
      <c r="BE4" s="101">
        <v>1</v>
      </c>
      <c r="BF4" s="102"/>
      <c r="BG4" s="103"/>
      <c r="BH4" s="3"/>
      <c r="BI4" s="3"/>
      <c r="BJ4" s="3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L4" s="93"/>
      <c r="CM4" s="93"/>
      <c r="CN4" s="93"/>
      <c r="CO4" s="93"/>
      <c r="CP4" s="93"/>
      <c r="CQ4" s="93"/>
      <c r="CR4" s="93"/>
      <c r="CT4" s="93"/>
      <c r="CU4" s="93"/>
      <c r="CV4" s="93"/>
      <c r="CW4" s="93"/>
      <c r="CX4" s="93"/>
      <c r="CY4" s="93"/>
      <c r="CZ4" s="93"/>
      <c r="DB4" s="93"/>
      <c r="DC4" s="93"/>
      <c r="DD4" s="93"/>
      <c r="DE4" s="93"/>
      <c r="DF4" s="93"/>
      <c r="DG4" s="93"/>
      <c r="DH4" s="93"/>
      <c r="DJ4" s="93"/>
      <c r="DK4" s="93"/>
      <c r="DL4" s="93"/>
      <c r="DM4" s="93"/>
      <c r="DN4" s="93"/>
      <c r="DO4" s="93"/>
      <c r="DP4" s="93"/>
      <c r="DR4" s="93"/>
      <c r="DS4" s="93"/>
      <c r="DT4" s="93"/>
      <c r="DU4" s="93"/>
      <c r="DV4" s="93"/>
      <c r="DW4" s="93"/>
      <c r="DX4" s="93"/>
      <c r="DZ4" s="93"/>
      <c r="EA4" s="93"/>
      <c r="EB4" s="93"/>
      <c r="EC4" s="93"/>
      <c r="ED4" s="93"/>
      <c r="EE4" s="93"/>
      <c r="EF4" s="93"/>
      <c r="EH4" s="93"/>
      <c r="EI4" s="93"/>
      <c r="EJ4" s="93"/>
      <c r="EK4" s="93"/>
      <c r="EL4" s="93"/>
      <c r="EM4" s="93"/>
      <c r="EN4" s="93"/>
      <c r="EP4" s="93"/>
      <c r="EQ4" s="93"/>
      <c r="ER4" s="93"/>
      <c r="ES4" s="93"/>
      <c r="ET4" s="93"/>
      <c r="EU4" s="93"/>
      <c r="EV4" s="93"/>
    </row>
    <row r="5" spans="1:152" ht="13.5" customHeight="1" x14ac:dyDescent="0.4">
      <c r="C5" s="3"/>
      <c r="D5" s="120"/>
      <c r="E5" s="121"/>
      <c r="F5" s="121"/>
      <c r="G5" s="121"/>
      <c r="H5" s="121"/>
      <c r="I5" s="122"/>
      <c r="J5" s="98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  <c r="V5" s="104"/>
      <c r="W5" s="105"/>
      <c r="X5" s="105"/>
      <c r="Y5" s="105"/>
      <c r="Z5" s="105"/>
      <c r="AA5" s="105"/>
      <c r="AB5" s="105"/>
      <c r="AC5" s="105"/>
      <c r="AD5" s="105"/>
      <c r="AE5" s="105"/>
      <c r="AF5" s="106"/>
      <c r="AG5" s="104"/>
      <c r="AH5" s="105"/>
      <c r="AI5" s="105"/>
      <c r="AJ5" s="105"/>
      <c r="AK5" s="105"/>
      <c r="AL5" s="105"/>
      <c r="AM5" s="105"/>
      <c r="AN5" s="105"/>
      <c r="AO5" s="106"/>
      <c r="AP5" s="104"/>
      <c r="AQ5" s="105"/>
      <c r="AR5" s="105"/>
      <c r="AS5" s="105"/>
      <c r="AT5" s="105"/>
      <c r="AU5" s="105"/>
      <c r="AV5" s="105"/>
      <c r="AW5" s="105"/>
      <c r="AX5" s="106"/>
      <c r="AY5" s="104"/>
      <c r="AZ5" s="105"/>
      <c r="BA5" s="106"/>
      <c r="BB5" s="104"/>
      <c r="BC5" s="105"/>
      <c r="BD5" s="106"/>
      <c r="BE5" s="104"/>
      <c r="BF5" s="105"/>
      <c r="BG5" s="106"/>
      <c r="BH5" s="3"/>
      <c r="BI5" s="3"/>
      <c r="BJ5" s="3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</row>
    <row r="6" spans="1:152" s="1" customFormat="1" ht="13.5" customHeight="1" x14ac:dyDescent="0.4">
      <c r="B6" s="4" t="s">
        <v>353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6"/>
      <c r="AZ6" s="6"/>
      <c r="BA6" s="6"/>
      <c r="BB6" s="6"/>
      <c r="BC6" s="6"/>
      <c r="BD6" s="6"/>
      <c r="BE6" s="6"/>
      <c r="BF6" s="6"/>
      <c r="BG6" s="6"/>
      <c r="BH6" s="9"/>
      <c r="BI6" s="9"/>
      <c r="BJ6" s="9"/>
      <c r="BK6" s="35"/>
      <c r="BL6" s="35"/>
      <c r="BM6" s="35"/>
      <c r="BN6" s="35"/>
      <c r="BO6" s="35"/>
      <c r="BP6" s="35"/>
      <c r="BQ6" s="9"/>
      <c r="BR6" s="9"/>
      <c r="BS6" s="9"/>
      <c r="BT6" s="9"/>
      <c r="BU6" s="9"/>
    </row>
    <row r="7" spans="1:152" s="1" customFormat="1" ht="13.5" customHeight="1" x14ac:dyDescent="0.4">
      <c r="B7" s="36" t="str">
        <f>IF(J4="","",VLOOKUP(J4,学校一覧!$B$2:$O$87,11,FALSE))&amp;" "&amp;IF(J4="","",VLOOKUP(J4,学校一覧!$B$2:$O$87,2,FALSE))</f>
        <v>90 美術中学校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K7" s="35"/>
      <c r="BL7" s="35"/>
      <c r="BM7" s="35"/>
      <c r="BN7" s="35"/>
      <c r="BO7" s="35"/>
      <c r="BP7" s="35"/>
    </row>
    <row r="8" spans="1:152" s="1" customFormat="1" ht="13.5" customHeight="1" x14ac:dyDescent="0.4"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4" t="s">
        <v>19</v>
      </c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"/>
      <c r="BI8" s="9"/>
      <c r="BK8" s="35"/>
      <c r="BL8" s="35"/>
      <c r="BM8" s="35"/>
      <c r="BN8" s="35"/>
      <c r="BO8" s="35"/>
      <c r="BP8" s="35"/>
    </row>
    <row r="9" spans="1:152" s="1" customFormat="1" ht="13.5" customHeight="1" x14ac:dyDescent="0.4">
      <c r="B9" s="9"/>
      <c r="C9" s="9"/>
      <c r="D9" s="72" t="s">
        <v>20</v>
      </c>
      <c r="E9" s="72"/>
      <c r="F9" s="72"/>
      <c r="G9" s="72"/>
      <c r="H9" s="72"/>
      <c r="I9" s="72"/>
      <c r="J9" s="72"/>
      <c r="K9" s="3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0" t="s">
        <v>21</v>
      </c>
      <c r="AX9" s="10"/>
      <c r="AY9" s="73">
        <f>IF(AY4="","",AY4)</f>
        <v>3</v>
      </c>
      <c r="AZ9" s="73"/>
      <c r="BA9" s="10" t="s">
        <v>15</v>
      </c>
      <c r="BB9" s="73">
        <f>IF(BB4="","",BB4)</f>
        <v>4</v>
      </c>
      <c r="BC9" s="73"/>
      <c r="BD9" s="10" t="s">
        <v>22</v>
      </c>
      <c r="BE9" s="73">
        <f>IF(BE4="","",BE4)</f>
        <v>1</v>
      </c>
      <c r="BF9" s="73"/>
      <c r="BG9" s="10" t="s">
        <v>17</v>
      </c>
      <c r="BH9" s="9"/>
      <c r="BI9" s="9"/>
      <c r="BK9" s="35"/>
      <c r="BL9" s="35"/>
      <c r="BM9" s="35"/>
      <c r="BN9" s="35"/>
      <c r="BO9" s="35"/>
      <c r="BP9" s="35"/>
    </row>
    <row r="10" spans="1:152" s="1" customFormat="1" ht="13.5" customHeight="1" x14ac:dyDescent="0.15">
      <c r="B10" s="9"/>
      <c r="C10" s="10"/>
      <c r="E10" s="9"/>
      <c r="F10" s="9"/>
      <c r="G10" s="9"/>
      <c r="H10" s="9"/>
      <c r="I10" s="9"/>
      <c r="J10" s="9"/>
      <c r="K10" s="9"/>
      <c r="L10" s="9"/>
      <c r="M10" s="9"/>
      <c r="N10" s="92" t="s">
        <v>23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"/>
      <c r="BB10" s="9"/>
      <c r="BC10" s="9"/>
      <c r="BD10" s="9"/>
      <c r="BE10" s="9"/>
      <c r="BF10" s="9"/>
      <c r="BG10" s="9"/>
      <c r="BH10" s="9"/>
      <c r="BI10" s="9"/>
      <c r="BK10" s="35"/>
      <c r="BL10" s="35"/>
      <c r="BM10" s="35"/>
      <c r="BN10" s="35"/>
      <c r="BO10" s="35"/>
      <c r="BP10" s="35"/>
    </row>
    <row r="11" spans="1:152" s="1" customFormat="1" ht="13.5" customHeight="1" x14ac:dyDescent="0.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L11" s="9"/>
      <c r="BM11" s="9"/>
      <c r="BN11" s="9"/>
    </row>
    <row r="12" spans="1:152" s="1" customFormat="1" ht="13.5" customHeight="1" x14ac:dyDescent="0.4">
      <c r="B12" s="9"/>
      <c r="C12" s="9"/>
      <c r="D12" s="82" t="s">
        <v>24</v>
      </c>
      <c r="E12" s="83"/>
      <c r="F12" s="83"/>
      <c r="G12" s="83"/>
      <c r="H12" s="83"/>
      <c r="I12" s="83"/>
      <c r="J12" s="83" t="s">
        <v>25</v>
      </c>
      <c r="K12" s="83"/>
      <c r="L12" s="83"/>
      <c r="M12" s="83"/>
      <c r="N12" s="83"/>
      <c r="O12" s="83"/>
      <c r="P12" s="83" t="s">
        <v>26</v>
      </c>
      <c r="Q12" s="83"/>
      <c r="R12" s="83"/>
      <c r="S12" s="83"/>
      <c r="T12" s="83"/>
      <c r="U12" s="83"/>
      <c r="V12" s="83"/>
      <c r="W12" s="83"/>
      <c r="X12" s="83" t="s">
        <v>27</v>
      </c>
      <c r="Y12" s="83"/>
      <c r="Z12" s="83"/>
      <c r="AA12" s="83"/>
      <c r="AB12" s="83"/>
      <c r="AC12" s="83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5" t="s">
        <v>28</v>
      </c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7"/>
      <c r="BH12" s="9"/>
      <c r="BI12" s="9"/>
      <c r="BK12" s="11"/>
      <c r="BL12" s="11"/>
      <c r="BM12" s="11"/>
      <c r="BN12" s="11"/>
      <c r="BO12" s="11"/>
      <c r="BP12" s="11"/>
      <c r="BQ12" s="11"/>
      <c r="BR12" s="9"/>
      <c r="BS12" s="11"/>
      <c r="BT12" s="11"/>
      <c r="BU12" s="11"/>
      <c r="BV12" s="11"/>
      <c r="BW12" s="11"/>
      <c r="BX12" s="11"/>
      <c r="BY12" s="11"/>
      <c r="BZ12" s="9"/>
      <c r="CA12" s="11"/>
      <c r="CB12" s="11"/>
      <c r="CC12" s="11"/>
      <c r="CD12" s="11"/>
      <c r="CE12" s="11"/>
      <c r="CF12" s="11"/>
      <c r="CG12" s="11"/>
      <c r="CH12" s="9"/>
      <c r="CI12" s="11"/>
      <c r="CJ12" s="11"/>
      <c r="CK12" s="11"/>
      <c r="CL12" s="11"/>
      <c r="CM12" s="11"/>
      <c r="CN12" s="11"/>
      <c r="CO12" s="11"/>
      <c r="CP12" s="9"/>
      <c r="CQ12" s="11"/>
      <c r="CR12" s="11"/>
      <c r="CS12" s="11"/>
      <c r="CT12" s="11"/>
      <c r="CU12" s="11"/>
      <c r="CV12" s="11"/>
      <c r="CW12" s="11"/>
      <c r="CX12" s="9"/>
      <c r="CY12" s="11"/>
      <c r="CZ12" s="11"/>
      <c r="DA12" s="11"/>
      <c r="DB12" s="11"/>
      <c r="DC12" s="11"/>
      <c r="DD12" s="11"/>
      <c r="DE12" s="11"/>
      <c r="DF12" s="9"/>
      <c r="DG12" s="11"/>
      <c r="DH12" s="11"/>
      <c r="DI12" s="11"/>
      <c r="DJ12" s="11"/>
      <c r="DK12" s="11"/>
      <c r="DL12" s="11"/>
      <c r="DM12" s="11"/>
      <c r="DN12" s="9"/>
      <c r="DO12" s="11"/>
      <c r="DP12" s="11"/>
      <c r="DQ12" s="11"/>
      <c r="DR12" s="11"/>
      <c r="DS12" s="11"/>
      <c r="DT12" s="11"/>
      <c r="DU12" s="11"/>
    </row>
    <row r="13" spans="1:152" s="1" customFormat="1" ht="13.5" customHeight="1" x14ac:dyDescent="0.4">
      <c r="B13" s="9"/>
      <c r="C13" s="9"/>
      <c r="D13" s="74">
        <f>IF(J4="","",IF(VLOOKUP(J4,学校一覧!$B$2:$S$87,11,FALSE)="","****",VLOOKUP(J4,学校一覧!$B$2:$S$87,11,FALSE)))</f>
        <v>90</v>
      </c>
      <c r="E13" s="75"/>
      <c r="F13" s="75"/>
      <c r="G13" s="75"/>
      <c r="H13" s="75"/>
      <c r="I13" s="75"/>
      <c r="J13" s="75" t="str">
        <f>IF(J4="","",IF(VLOOKUP(J4,学校一覧!$B$2:$S$87,13,FALSE)="","****",VLOOKUP(J4,学校一覧!$B$2:$S$87,13,FALSE)))</f>
        <v>****</v>
      </c>
      <c r="K13" s="75"/>
      <c r="L13" s="75"/>
      <c r="M13" s="75"/>
      <c r="N13" s="75"/>
      <c r="O13" s="75"/>
      <c r="P13" s="75" t="str">
        <f>IF(J4="","",IF(VLOOKUP(J4,学校一覧!$B$2:$S$87,14,FALSE)="","****",VLOOKUP(J4,学校一覧!$B$2:$S$87,14,FALSE)))</f>
        <v>****</v>
      </c>
      <c r="Q13" s="75"/>
      <c r="R13" s="75"/>
      <c r="S13" s="75"/>
      <c r="T13" s="75"/>
      <c r="U13" s="75"/>
      <c r="V13" s="75"/>
      <c r="W13" s="75"/>
      <c r="X13" s="78" t="s">
        <v>29</v>
      </c>
      <c r="Y13" s="79"/>
      <c r="Z13" s="79"/>
      <c r="AA13" s="79"/>
      <c r="AB13" s="79"/>
      <c r="AC13" s="79"/>
      <c r="AD13" s="80" t="str">
        <f>IF(J4="","",VLOOKUP(J4,学校一覧!$B$2:$S$87,2,FALSE))</f>
        <v>美術中学校</v>
      </c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1"/>
      <c r="AP13" s="88" t="str">
        <f>IF(AG4="","****",AG4)</f>
        <v>教諭</v>
      </c>
      <c r="AQ13" s="89"/>
      <c r="AR13" s="89"/>
      <c r="AS13" s="89"/>
      <c r="AT13" s="89"/>
      <c r="AU13" s="89"/>
      <c r="AV13" s="89"/>
      <c r="AW13" s="89"/>
      <c r="AX13" s="12" t="s">
        <v>30</v>
      </c>
      <c r="AY13" s="90" t="str">
        <f>IF(AP4="","",AP4)</f>
        <v>芸術　花子</v>
      </c>
      <c r="AZ13" s="90"/>
      <c r="BA13" s="90"/>
      <c r="BB13" s="90"/>
      <c r="BC13" s="90"/>
      <c r="BD13" s="90"/>
      <c r="BE13" s="90"/>
      <c r="BF13" s="90"/>
      <c r="BG13" s="91"/>
      <c r="BH13" s="9"/>
      <c r="BI13" s="9"/>
      <c r="BK13" s="13"/>
      <c r="BL13" s="13"/>
      <c r="BM13" s="13"/>
      <c r="BN13" s="13"/>
      <c r="BO13" s="13"/>
      <c r="BP13" s="13"/>
      <c r="BQ13" s="13"/>
      <c r="BR13" s="9"/>
      <c r="BS13" s="13"/>
      <c r="BT13" s="13"/>
      <c r="BU13" s="13"/>
      <c r="BV13" s="13"/>
      <c r="BW13" s="13"/>
      <c r="BX13" s="13"/>
      <c r="BY13" s="13"/>
      <c r="BZ13" s="9"/>
      <c r="CA13" s="13"/>
      <c r="CB13" s="13"/>
      <c r="CC13" s="13"/>
      <c r="CD13" s="13"/>
      <c r="CE13" s="13"/>
      <c r="CF13" s="13"/>
      <c r="CG13" s="13"/>
      <c r="CH13" s="9"/>
      <c r="CI13" s="13"/>
      <c r="CJ13" s="13"/>
      <c r="CK13" s="13"/>
      <c r="CL13" s="13"/>
      <c r="CM13" s="13"/>
      <c r="CN13" s="13"/>
      <c r="CO13" s="13"/>
      <c r="CP13" s="9"/>
      <c r="CQ13" s="13"/>
      <c r="CR13" s="13"/>
      <c r="CS13" s="13"/>
      <c r="CT13" s="13"/>
      <c r="CU13" s="13"/>
      <c r="CV13" s="13"/>
      <c r="CW13" s="13"/>
      <c r="CX13" s="9"/>
      <c r="CY13" s="13"/>
      <c r="CZ13" s="13"/>
      <c r="DA13" s="13"/>
      <c r="DB13" s="13"/>
      <c r="DC13" s="13"/>
      <c r="DD13" s="13"/>
      <c r="DE13" s="13"/>
      <c r="DF13" s="9"/>
      <c r="DG13" s="13"/>
      <c r="DH13" s="13"/>
      <c r="DI13" s="13"/>
      <c r="DJ13" s="13"/>
      <c r="DK13" s="13"/>
      <c r="DL13" s="13"/>
      <c r="DM13" s="13"/>
      <c r="DN13" s="9"/>
      <c r="DO13" s="13"/>
      <c r="DP13" s="13"/>
      <c r="DQ13" s="13"/>
      <c r="DR13" s="13"/>
      <c r="DS13" s="13"/>
      <c r="DT13" s="13"/>
      <c r="DU13" s="13"/>
    </row>
    <row r="14" spans="1:152" s="1" customFormat="1" ht="13.5" customHeight="1" x14ac:dyDescent="0.4">
      <c r="B14" s="9"/>
      <c r="C14" s="9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64" t="s">
        <v>2</v>
      </c>
      <c r="Y14" s="65"/>
      <c r="Z14" s="65"/>
      <c r="AA14" s="65"/>
      <c r="AB14" s="65"/>
      <c r="AC14" s="65"/>
      <c r="AD14" s="66" t="str">
        <f>IF(V4="","****",V4)</f>
        <v>美術　館太郎</v>
      </c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7"/>
      <c r="AP14" s="68" t="s">
        <v>31</v>
      </c>
      <c r="AQ14" s="69"/>
      <c r="AR14" s="69"/>
      <c r="AS14" s="70" t="str">
        <f>IF(J4="","",IF(VLOOKUP(J4,学校一覧!B2:S$87,7,FALSE)="","****",VLOOKUP(J4,学校一覧!B2:S$87,7,FALSE)))</f>
        <v>000-111-2222</v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1"/>
      <c r="BH14" s="9"/>
      <c r="BI14" s="9"/>
      <c r="BK14" s="13"/>
      <c r="BL14" s="13"/>
      <c r="BM14" s="13"/>
      <c r="BN14" s="13"/>
      <c r="BO14" s="13"/>
      <c r="BP14" s="13"/>
      <c r="BQ14" s="13"/>
      <c r="BR14" s="9"/>
      <c r="BS14" s="13"/>
      <c r="BT14" s="13"/>
      <c r="BU14" s="13"/>
      <c r="BV14" s="13"/>
      <c r="BW14" s="13"/>
      <c r="BX14" s="13"/>
      <c r="BY14" s="13"/>
      <c r="BZ14" s="9"/>
      <c r="CA14" s="13"/>
      <c r="CB14" s="13"/>
      <c r="CC14" s="13"/>
      <c r="CD14" s="13"/>
      <c r="CE14" s="13"/>
      <c r="CF14" s="13"/>
      <c r="CG14" s="13"/>
      <c r="CH14" s="9"/>
      <c r="CI14" s="13"/>
      <c r="CJ14" s="13"/>
      <c r="CK14" s="13"/>
      <c r="CL14" s="13"/>
      <c r="CM14" s="13"/>
      <c r="CN14" s="13"/>
      <c r="CO14" s="13"/>
      <c r="CP14" s="9"/>
      <c r="CQ14" s="13"/>
      <c r="CR14" s="13"/>
      <c r="CS14" s="13"/>
      <c r="CT14" s="13"/>
      <c r="CU14" s="13"/>
      <c r="CV14" s="13"/>
      <c r="CW14" s="13"/>
      <c r="CX14" s="9"/>
      <c r="CY14" s="13"/>
      <c r="CZ14" s="13"/>
      <c r="DA14" s="13"/>
      <c r="DB14" s="13"/>
      <c r="DC14" s="13"/>
      <c r="DD14" s="13"/>
      <c r="DE14" s="13"/>
      <c r="DF14" s="9"/>
      <c r="DG14" s="13"/>
      <c r="DH14" s="13"/>
      <c r="DI14" s="13"/>
      <c r="DJ14" s="13"/>
      <c r="DK14" s="13"/>
      <c r="DL14" s="13"/>
      <c r="DM14" s="13"/>
      <c r="DN14" s="9"/>
      <c r="DO14" s="13"/>
      <c r="DP14" s="13"/>
      <c r="DQ14" s="13"/>
      <c r="DR14" s="13"/>
      <c r="DS14" s="13"/>
      <c r="DT14" s="13"/>
      <c r="DU14" s="13"/>
    </row>
    <row r="15" spans="1:152" s="1" customFormat="1" ht="13.5" customHeight="1" x14ac:dyDescent="0.4">
      <c r="B15" s="9"/>
      <c r="C15" s="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39"/>
      <c r="Z15" s="39"/>
      <c r="AA15" s="39"/>
      <c r="AB15" s="2"/>
      <c r="AD15" s="39"/>
      <c r="AE15" s="38"/>
      <c r="AF15" s="38"/>
      <c r="AG15" s="38"/>
      <c r="AH15" s="38"/>
      <c r="AI15" s="38"/>
      <c r="AJ15" s="38"/>
      <c r="AK15" s="38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152" ht="13.5" customHeight="1" x14ac:dyDescent="0.4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42" ht="13.5" customHeight="1" x14ac:dyDescent="0.4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42" ht="13.5" customHeight="1" x14ac:dyDescent="0.4">
      <c r="D18" s="2">
        <v>1</v>
      </c>
      <c r="F18" s="2" t="s">
        <v>378</v>
      </c>
      <c r="V18" s="3"/>
      <c r="AP18" s="39"/>
    </row>
    <row r="19" spans="3:42" ht="13.5" customHeight="1" x14ac:dyDescent="0.4">
      <c r="F19" s="59" t="s">
        <v>356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34">
        <v>1</v>
      </c>
      <c r="V19" s="3"/>
    </row>
    <row r="20" spans="3:42" ht="13.5" customHeight="1" x14ac:dyDescent="0.4">
      <c r="F20" s="59" t="s">
        <v>32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4"/>
      <c r="V20" s="3"/>
    </row>
    <row r="21" spans="3:42" ht="13.5" customHeight="1" x14ac:dyDescent="0.4">
      <c r="W21" s="1"/>
    </row>
    <row r="22" spans="3:42" ht="13.5" customHeight="1" x14ac:dyDescent="0.4">
      <c r="W22" s="1"/>
    </row>
    <row r="23" spans="3:42" ht="13.5" customHeight="1" x14ac:dyDescent="0.4">
      <c r="D23" s="2">
        <v>2</v>
      </c>
      <c r="F23" s="2" t="s">
        <v>379</v>
      </c>
      <c r="V23" s="3"/>
      <c r="W23" s="1"/>
    </row>
    <row r="24" spans="3:42" ht="13.5" customHeight="1" x14ac:dyDescent="0.4">
      <c r="F24" s="58" t="s">
        <v>33</v>
      </c>
      <c r="G24" s="58"/>
      <c r="H24" s="58"/>
      <c r="I24" s="58"/>
      <c r="J24" s="63" t="s">
        <v>374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W24" s="27"/>
    </row>
    <row r="25" spans="3:42" ht="13.5" customHeight="1" x14ac:dyDescent="0.4">
      <c r="F25" s="58" t="s">
        <v>34</v>
      </c>
      <c r="G25" s="58"/>
      <c r="H25" s="58"/>
      <c r="I25" s="58"/>
      <c r="J25" s="63" t="s">
        <v>375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W25" s="27"/>
    </row>
    <row r="26" spans="3:42" ht="13.5" customHeight="1" x14ac:dyDescent="0.4">
      <c r="W26" s="1"/>
    </row>
    <row r="27" spans="3:42" ht="13.5" customHeight="1" x14ac:dyDescent="0.4">
      <c r="W27" s="1"/>
    </row>
    <row r="28" spans="3:42" ht="13.5" customHeight="1" x14ac:dyDescent="0.4">
      <c r="D28" s="2">
        <v>3</v>
      </c>
      <c r="F28" s="2" t="s">
        <v>357</v>
      </c>
      <c r="V28" s="3"/>
      <c r="W28" s="1"/>
    </row>
    <row r="29" spans="3:42" ht="13.5" customHeight="1" x14ac:dyDescent="0.4">
      <c r="F29" s="58" t="s">
        <v>35</v>
      </c>
      <c r="G29" s="58"/>
      <c r="H29" s="58"/>
      <c r="I29" s="58"/>
      <c r="J29" s="34">
        <v>1</v>
      </c>
      <c r="V29" s="3"/>
    </row>
    <row r="30" spans="3:42" ht="13.5" customHeight="1" x14ac:dyDescent="0.4">
      <c r="F30" s="58" t="s">
        <v>36</v>
      </c>
      <c r="G30" s="58"/>
      <c r="H30" s="58"/>
      <c r="I30" s="58"/>
      <c r="J30" s="34"/>
      <c r="V30" s="3"/>
    </row>
    <row r="31" spans="3:42" ht="13.5" customHeight="1" x14ac:dyDescent="0.4">
      <c r="W31" s="1"/>
    </row>
    <row r="32" spans="3:42" ht="13.5" customHeight="1" x14ac:dyDescent="0.4">
      <c r="W32" s="1"/>
    </row>
    <row r="33" spans="4:23" ht="13.5" customHeight="1" x14ac:dyDescent="0.4">
      <c r="W33" s="1"/>
    </row>
    <row r="34" spans="4:23" ht="13.5" customHeight="1" x14ac:dyDescent="0.4">
      <c r="D34" s="2">
        <v>4</v>
      </c>
      <c r="F34" s="2" t="s">
        <v>37</v>
      </c>
      <c r="V34" s="3"/>
      <c r="W34" s="1"/>
    </row>
    <row r="35" spans="4:23" ht="13.5" customHeight="1" x14ac:dyDescent="0.4">
      <c r="F35" s="59" t="s">
        <v>38</v>
      </c>
      <c r="G35" s="59"/>
      <c r="H35" s="59"/>
      <c r="I35" s="59"/>
      <c r="J35" s="59"/>
      <c r="K35" s="59"/>
      <c r="L35" s="33"/>
      <c r="V35" s="3"/>
    </row>
    <row r="36" spans="4:23" ht="13.5" customHeight="1" x14ac:dyDescent="0.4">
      <c r="F36" s="59" t="s">
        <v>39</v>
      </c>
      <c r="G36" s="59"/>
      <c r="H36" s="59"/>
      <c r="I36" s="59"/>
      <c r="J36" s="59"/>
      <c r="K36" s="59"/>
      <c r="L36" s="33"/>
      <c r="V36" s="3"/>
    </row>
    <row r="37" spans="4:23" ht="13.5" customHeight="1" x14ac:dyDescent="0.4">
      <c r="F37" s="59" t="s">
        <v>40</v>
      </c>
      <c r="G37" s="59"/>
      <c r="H37" s="59"/>
      <c r="I37" s="59"/>
      <c r="J37" s="59"/>
      <c r="K37" s="59"/>
      <c r="L37" s="33">
        <v>1</v>
      </c>
      <c r="V37" s="3"/>
    </row>
    <row r="38" spans="4:23" ht="13.5" customHeight="1" x14ac:dyDescent="0.4">
      <c r="W38" s="1"/>
    </row>
    <row r="39" spans="4:23" ht="13.5" customHeight="1" x14ac:dyDescent="0.4">
      <c r="W39" s="1"/>
    </row>
    <row r="40" spans="4:23" ht="13.5" customHeight="1" x14ac:dyDescent="0.4">
      <c r="V40" s="3"/>
      <c r="W40" s="1"/>
    </row>
    <row r="41" spans="4:23" ht="13.5" customHeight="1" x14ac:dyDescent="0.4">
      <c r="D41" s="2">
        <v>5</v>
      </c>
      <c r="F41" s="2" t="s">
        <v>41</v>
      </c>
      <c r="V41" s="28"/>
      <c r="W41" s="29"/>
    </row>
    <row r="42" spans="4:23" ht="13.5" customHeight="1" x14ac:dyDescent="0.4">
      <c r="F42" s="57" t="s">
        <v>377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9"/>
    </row>
    <row r="43" spans="4:23" ht="13.5" customHeight="1" x14ac:dyDescent="0.4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9"/>
    </row>
    <row r="44" spans="4:23" ht="13.5" customHeight="1" x14ac:dyDescent="0.4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9"/>
    </row>
    <row r="45" spans="4:23" ht="13.5" customHeight="1" x14ac:dyDescent="0.4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9"/>
    </row>
    <row r="46" spans="4:23" ht="13.5" customHeight="1" x14ac:dyDescent="0.4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8" spans="4:23" ht="13.5" customHeight="1" x14ac:dyDescent="0.4">
      <c r="D48" s="2">
        <v>6</v>
      </c>
      <c r="E48" s="2" t="s">
        <v>42</v>
      </c>
      <c r="F48" s="2" t="s">
        <v>43</v>
      </c>
      <c r="V48" s="9"/>
      <c r="W48" s="30"/>
    </row>
    <row r="49" spans="5:22" ht="13.5" customHeight="1" x14ac:dyDescent="0.4">
      <c r="F49" s="124" t="s">
        <v>376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3" spans="5:22" ht="13.5" customHeight="1" x14ac:dyDescent="0.4">
      <c r="E53" s="31" t="s">
        <v>44</v>
      </c>
      <c r="F53" s="31"/>
      <c r="G53" s="31"/>
      <c r="H53" s="31"/>
      <c r="I53" s="31"/>
      <c r="J53" s="31"/>
    </row>
    <row r="54" spans="5:22" ht="13.5" customHeight="1" x14ac:dyDescent="0.4">
      <c r="E54" s="31" t="s">
        <v>45</v>
      </c>
      <c r="F54" s="31"/>
      <c r="G54" s="31"/>
      <c r="H54" s="31"/>
      <c r="I54" s="31"/>
      <c r="J54" s="31"/>
    </row>
    <row r="55" spans="5:22" ht="13.5" customHeight="1" x14ac:dyDescent="0.4">
      <c r="E55" s="31" t="s">
        <v>381</v>
      </c>
      <c r="F55" s="31"/>
      <c r="G55" s="31"/>
      <c r="H55" s="31"/>
      <c r="I55" s="31"/>
      <c r="J55" s="31"/>
    </row>
    <row r="56" spans="5:22" ht="13.5" customHeight="1" x14ac:dyDescent="0.4">
      <c r="E56" s="31" t="s">
        <v>382</v>
      </c>
      <c r="F56" s="31"/>
      <c r="G56" s="31"/>
      <c r="H56" s="31"/>
      <c r="I56" s="31"/>
      <c r="J56" s="31"/>
    </row>
    <row r="57" spans="5:22" ht="13.5" customHeight="1" x14ac:dyDescent="0.4">
      <c r="E57" s="31" t="s">
        <v>46</v>
      </c>
      <c r="F57" s="31"/>
      <c r="G57" s="31"/>
      <c r="H57" s="31"/>
      <c r="I57" s="31"/>
      <c r="J57" s="31"/>
    </row>
    <row r="58" spans="5:22" ht="13.5" customHeight="1" x14ac:dyDescent="0.4">
      <c r="E58" s="31" t="s">
        <v>386</v>
      </c>
      <c r="F58" s="31"/>
      <c r="G58" s="31"/>
      <c r="H58" s="31"/>
      <c r="I58" s="31"/>
      <c r="J58" s="31"/>
    </row>
    <row r="59" spans="5:22" ht="13.5" customHeight="1" x14ac:dyDescent="0.4">
      <c r="E59" s="31" t="s">
        <v>387</v>
      </c>
      <c r="F59" s="31"/>
      <c r="G59" s="31"/>
      <c r="H59" s="31"/>
      <c r="I59" s="31"/>
      <c r="J59" s="31"/>
    </row>
    <row r="60" spans="5:22" ht="13.5" customHeight="1" x14ac:dyDescent="0.4">
      <c r="E60" s="31"/>
      <c r="F60" s="31"/>
      <c r="G60" s="31"/>
      <c r="H60" s="31"/>
      <c r="I60" s="31"/>
      <c r="J60" s="31"/>
    </row>
    <row r="61" spans="5:22" ht="13.5" customHeight="1" x14ac:dyDescent="0.4">
      <c r="E61" s="32" t="s">
        <v>390</v>
      </c>
      <c r="F61" s="32"/>
      <c r="G61" s="32"/>
      <c r="H61" s="32"/>
      <c r="I61" s="32"/>
      <c r="J61" s="32"/>
    </row>
    <row r="62" spans="5:22" ht="13.5" customHeight="1" x14ac:dyDescent="0.4">
      <c r="E62" s="32" t="s">
        <v>391</v>
      </c>
      <c r="F62" s="32"/>
      <c r="G62" s="32"/>
      <c r="H62" s="32"/>
      <c r="I62" s="32"/>
      <c r="J62" s="32"/>
    </row>
    <row r="63" spans="5:22" ht="13.5" customHeight="1" x14ac:dyDescent="0.4">
      <c r="E63" s="32" t="s">
        <v>358</v>
      </c>
      <c r="F63" s="32"/>
      <c r="G63" s="32"/>
      <c r="H63" s="32"/>
      <c r="I63" s="32"/>
      <c r="J63" s="32"/>
    </row>
  </sheetData>
  <sheetProtection algorithmName="SHA-512" hashValue="s8Zbws4kQ5qgUDnYhdX1rpTcBnFrj6U538DRITy/fNbsJmBWW2Rf2hVBCZjvt7xmewMXN29e5zg77ANjhIPjFg==" saltValue="aaJP4MN/GQ8s0enL4ykpew==" spinCount="100000" sheet="1" objects="1" scenarios="1"/>
  <protectedRanges>
    <protectedRange sqref="BN3:BN9" name="範囲2"/>
    <protectedRange sqref="BN3:BN9" name="月日"/>
  </protectedRanges>
  <mergeCells count="68">
    <mergeCell ref="F49:V49"/>
    <mergeCell ref="F29:I29"/>
    <mergeCell ref="F30:I30"/>
    <mergeCell ref="F35:K35"/>
    <mergeCell ref="F36:K36"/>
    <mergeCell ref="F37:K37"/>
    <mergeCell ref="F42:V46"/>
    <mergeCell ref="F19:T19"/>
    <mergeCell ref="F20:T20"/>
    <mergeCell ref="F24:I24"/>
    <mergeCell ref="J24:U24"/>
    <mergeCell ref="F25:I25"/>
    <mergeCell ref="J25:U25"/>
    <mergeCell ref="AP13:AW13"/>
    <mergeCell ref="AY13:BG13"/>
    <mergeCell ref="X14:AC14"/>
    <mergeCell ref="AD14:AO14"/>
    <mergeCell ref="AP14:AR14"/>
    <mergeCell ref="AS14:BG14"/>
    <mergeCell ref="D12:I12"/>
    <mergeCell ref="J12:O12"/>
    <mergeCell ref="P12:W12"/>
    <mergeCell ref="X12:AO12"/>
    <mergeCell ref="AP12:BG12"/>
    <mergeCell ref="D13:I14"/>
    <mergeCell ref="J13:O14"/>
    <mergeCell ref="P13:W14"/>
    <mergeCell ref="X13:AC13"/>
    <mergeCell ref="AD13:AO13"/>
    <mergeCell ref="N10:AZ10"/>
    <mergeCell ref="DR3:DX4"/>
    <mergeCell ref="DZ3:EF4"/>
    <mergeCell ref="EH3:EN4"/>
    <mergeCell ref="EP3:EV4"/>
    <mergeCell ref="J4:U5"/>
    <mergeCell ref="V4:AF5"/>
    <mergeCell ref="AG4:AO5"/>
    <mergeCell ref="AP4:AX5"/>
    <mergeCell ref="AY4:BA5"/>
    <mergeCell ref="BB4:BD5"/>
    <mergeCell ref="AW8:BG8"/>
    <mergeCell ref="D9:J9"/>
    <mergeCell ref="AY9:AZ9"/>
    <mergeCell ref="BB9:BC9"/>
    <mergeCell ref="BE9:BF9"/>
    <mergeCell ref="EP2:EV2"/>
    <mergeCell ref="AG3:AO3"/>
    <mergeCell ref="AP3:AX3"/>
    <mergeCell ref="AY3:BA3"/>
    <mergeCell ref="BB3:BD3"/>
    <mergeCell ref="BE3:BG3"/>
    <mergeCell ref="CL3:CR4"/>
    <mergeCell ref="CT3:CZ4"/>
    <mergeCell ref="DB3:DH4"/>
    <mergeCell ref="DJ3:DP4"/>
    <mergeCell ref="CT2:CZ2"/>
    <mergeCell ref="DB2:DH2"/>
    <mergeCell ref="DJ2:DP2"/>
    <mergeCell ref="DR2:DX2"/>
    <mergeCell ref="DZ2:EF2"/>
    <mergeCell ref="EH2:EN2"/>
    <mergeCell ref="CL2:CR2"/>
    <mergeCell ref="BE4:BG5"/>
    <mergeCell ref="D2:I5"/>
    <mergeCell ref="J2:U3"/>
    <mergeCell ref="V2:AF3"/>
    <mergeCell ref="AG2:AX2"/>
    <mergeCell ref="AY2:BG2"/>
  </mergeCells>
  <phoneticPr fontId="1"/>
  <dataValidations count="3">
    <dataValidation type="list" allowBlank="1" showInputMessage="1" showErrorMessage="1" sqref="BB4:BD5">
      <formula1>"1,2,3,4,5,6,7,8,9,10,11,12"</formula1>
    </dataValidation>
    <dataValidation type="list" allowBlank="1" showInputMessage="1" showErrorMessage="1" sqref="AY4:BA5">
      <formula1>"1,2,3,4,5,6,7,8,9,10,11,12,13,14,15,16,17,18,19,20,21,22,23,24,25,26,27,28,29,30,31,32,33,34,35,36,37,38,39,40"</formula1>
    </dataValidation>
    <dataValidation type="list" allowBlank="1" showInputMessage="1" showErrorMessage="1" sqref="BE4:BG5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A1:S88"/>
  <sheetViews>
    <sheetView zoomScaleNormal="100" workbookViewId="0">
      <pane ySplit="1" topLeftCell="A53" activePane="bottomLeft" state="frozen"/>
      <selection pane="bottomLeft" activeCell="I92" sqref="I92"/>
    </sheetView>
  </sheetViews>
  <sheetFormatPr defaultRowHeight="13.5" x14ac:dyDescent="0.4"/>
  <cols>
    <col min="1" max="1" width="9" style="14"/>
    <col min="2" max="2" width="9.875" style="14" bestFit="1" customWidth="1"/>
    <col min="3" max="3" width="40.5" style="14" customWidth="1"/>
    <col min="4" max="4" width="6.125" style="19" hidden="1" customWidth="1"/>
    <col min="5" max="5" width="7.125" style="19" hidden="1" customWidth="1"/>
    <col min="6" max="6" width="6.125" style="19" hidden="1" customWidth="1"/>
    <col min="7" max="7" width="10.25" style="19" hidden="1" customWidth="1"/>
    <col min="8" max="9" width="16.25" style="14" customWidth="1"/>
    <col min="10" max="11" width="7.125" style="19" hidden="1" customWidth="1"/>
    <col min="12" max="12" width="11" style="24" hidden="1" customWidth="1"/>
    <col min="13" max="13" width="13" style="14" hidden="1" customWidth="1"/>
    <col min="14" max="15" width="9" style="19" hidden="1" customWidth="1"/>
    <col min="16" max="19" width="9" style="14" hidden="1" customWidth="1"/>
    <col min="20" max="16384" width="9" style="14"/>
  </cols>
  <sheetData>
    <row r="1" spans="1:19" s="19" customFormat="1" ht="27.75" thickBot="1" x14ac:dyDescent="0.45">
      <c r="B1" s="45" t="s">
        <v>47</v>
      </c>
      <c r="C1" s="45" t="s">
        <v>48</v>
      </c>
      <c r="D1" s="46" t="s">
        <v>49</v>
      </c>
      <c r="E1" s="46" t="s">
        <v>50</v>
      </c>
      <c r="F1" s="46" t="s">
        <v>51</v>
      </c>
      <c r="G1" s="46" t="s">
        <v>52</v>
      </c>
      <c r="H1" s="45" t="s">
        <v>53</v>
      </c>
      <c r="I1" s="45" t="s">
        <v>54</v>
      </c>
      <c r="J1" s="15" t="s">
        <v>55</v>
      </c>
      <c r="K1" s="15" t="s">
        <v>56</v>
      </c>
      <c r="L1" s="16" t="s">
        <v>24</v>
      </c>
      <c r="M1" s="17" t="s">
        <v>5</v>
      </c>
      <c r="N1" s="18" t="s">
        <v>57</v>
      </c>
      <c r="O1" s="18" t="s">
        <v>58</v>
      </c>
      <c r="P1" s="15" t="s">
        <v>9</v>
      </c>
      <c r="Q1" s="15" t="s">
        <v>10</v>
      </c>
      <c r="R1" s="15" t="s">
        <v>11</v>
      </c>
      <c r="S1" s="15" t="s">
        <v>12</v>
      </c>
    </row>
    <row r="2" spans="1:19" x14ac:dyDescent="0.4">
      <c r="A2" s="126" t="s">
        <v>359</v>
      </c>
      <c r="B2" s="42">
        <v>1</v>
      </c>
      <c r="C2" s="43" t="s">
        <v>61</v>
      </c>
      <c r="D2" s="44">
        <v>31</v>
      </c>
      <c r="E2" s="44" t="s">
        <v>60</v>
      </c>
      <c r="F2" s="44">
        <v>1300</v>
      </c>
      <c r="G2" s="44" t="s">
        <v>60</v>
      </c>
      <c r="H2" s="43" t="s">
        <v>62</v>
      </c>
      <c r="I2" s="43" t="s">
        <v>63</v>
      </c>
      <c r="J2" s="22">
        <v>2</v>
      </c>
      <c r="K2" s="22" t="s">
        <v>59</v>
      </c>
      <c r="L2" s="23">
        <v>1</v>
      </c>
      <c r="M2" s="21"/>
      <c r="N2" s="22"/>
      <c r="O2" s="22"/>
      <c r="P2" s="23"/>
      <c r="Q2" s="21"/>
      <c r="R2" s="23"/>
      <c r="S2" s="21"/>
    </row>
    <row r="3" spans="1:19" x14ac:dyDescent="0.4">
      <c r="A3" s="126"/>
      <c r="B3" s="20">
        <v>2</v>
      </c>
      <c r="C3" s="21" t="s">
        <v>64</v>
      </c>
      <c r="D3" s="22">
        <v>31</v>
      </c>
      <c r="E3" s="22" t="s">
        <v>60</v>
      </c>
      <c r="F3" s="22">
        <v>1300</v>
      </c>
      <c r="G3" s="22" t="s">
        <v>60</v>
      </c>
      <c r="H3" s="21" t="s">
        <v>65</v>
      </c>
      <c r="I3" s="21" t="s">
        <v>66</v>
      </c>
      <c r="J3" s="22">
        <v>2</v>
      </c>
      <c r="K3" s="22" t="s">
        <v>59</v>
      </c>
      <c r="L3" s="23">
        <v>2</v>
      </c>
      <c r="M3" s="21"/>
      <c r="N3" s="22"/>
      <c r="O3" s="22"/>
      <c r="P3" s="23"/>
      <c r="Q3" s="21"/>
      <c r="R3" s="23"/>
      <c r="S3" s="21"/>
    </row>
    <row r="4" spans="1:19" x14ac:dyDescent="0.4">
      <c r="A4" s="126"/>
      <c r="B4" s="20">
        <v>3</v>
      </c>
      <c r="C4" s="21" t="s">
        <v>76</v>
      </c>
      <c r="D4" s="22">
        <v>31</v>
      </c>
      <c r="E4" s="22" t="s">
        <v>60</v>
      </c>
      <c r="F4" s="22">
        <v>1300</v>
      </c>
      <c r="G4" s="22" t="s">
        <v>60</v>
      </c>
      <c r="H4" s="21" t="s">
        <v>77</v>
      </c>
      <c r="I4" s="21" t="s">
        <v>78</v>
      </c>
      <c r="J4" s="22">
        <v>2</v>
      </c>
      <c r="K4" s="22" t="s">
        <v>59</v>
      </c>
      <c r="L4" s="23">
        <v>3</v>
      </c>
      <c r="M4" s="21"/>
      <c r="N4" s="22"/>
      <c r="O4" s="22"/>
      <c r="P4" s="23"/>
      <c r="Q4" s="21"/>
      <c r="R4" s="23"/>
      <c r="S4" s="21"/>
    </row>
    <row r="5" spans="1:19" x14ac:dyDescent="0.4">
      <c r="A5" s="126"/>
      <c r="B5" s="20">
        <v>4</v>
      </c>
      <c r="C5" s="21" t="s">
        <v>67</v>
      </c>
      <c r="D5" s="22">
        <v>31</v>
      </c>
      <c r="E5" s="22" t="s">
        <v>60</v>
      </c>
      <c r="F5" s="22">
        <v>1300</v>
      </c>
      <c r="G5" s="22" t="s">
        <v>60</v>
      </c>
      <c r="H5" s="21" t="s">
        <v>68</v>
      </c>
      <c r="I5" s="21" t="s">
        <v>69</v>
      </c>
      <c r="J5" s="22">
        <v>2</v>
      </c>
      <c r="K5" s="22" t="s">
        <v>59</v>
      </c>
      <c r="L5" s="23">
        <v>4</v>
      </c>
      <c r="M5" s="21"/>
      <c r="N5" s="22"/>
      <c r="O5" s="22"/>
      <c r="P5" s="23"/>
      <c r="Q5" s="21"/>
      <c r="R5" s="23"/>
      <c r="S5" s="21"/>
    </row>
    <row r="6" spans="1:19" x14ac:dyDescent="0.4">
      <c r="A6" s="126"/>
      <c r="B6" s="20">
        <v>5</v>
      </c>
      <c r="C6" s="21" t="s">
        <v>70</v>
      </c>
      <c r="D6" s="22">
        <v>31</v>
      </c>
      <c r="E6" s="22" t="s">
        <v>60</v>
      </c>
      <c r="F6" s="22">
        <v>1300</v>
      </c>
      <c r="G6" s="22" t="s">
        <v>60</v>
      </c>
      <c r="H6" s="21" t="s">
        <v>71</v>
      </c>
      <c r="I6" s="21" t="s">
        <v>72</v>
      </c>
      <c r="J6" s="22">
        <v>2</v>
      </c>
      <c r="K6" s="22" t="s">
        <v>59</v>
      </c>
      <c r="L6" s="23">
        <v>5</v>
      </c>
      <c r="M6" s="21"/>
      <c r="N6" s="22"/>
      <c r="O6" s="22"/>
      <c r="P6" s="23"/>
      <c r="Q6" s="21"/>
      <c r="R6" s="23"/>
      <c r="S6" s="21"/>
    </row>
    <row r="7" spans="1:19" x14ac:dyDescent="0.4">
      <c r="A7" s="126"/>
      <c r="B7" s="20">
        <v>6</v>
      </c>
      <c r="C7" s="21" t="s">
        <v>73</v>
      </c>
      <c r="D7" s="22">
        <v>31</v>
      </c>
      <c r="E7" s="22" t="s">
        <v>60</v>
      </c>
      <c r="F7" s="22">
        <v>1300</v>
      </c>
      <c r="G7" s="22" t="s">
        <v>60</v>
      </c>
      <c r="H7" s="21" t="s">
        <v>74</v>
      </c>
      <c r="I7" s="21" t="s">
        <v>75</v>
      </c>
      <c r="J7" s="22">
        <v>2</v>
      </c>
      <c r="K7" s="22" t="s">
        <v>59</v>
      </c>
      <c r="L7" s="23">
        <v>6</v>
      </c>
      <c r="M7" s="21"/>
      <c r="N7" s="22"/>
      <c r="O7" s="22"/>
      <c r="P7" s="23"/>
      <c r="Q7" s="21"/>
      <c r="R7" s="23"/>
      <c r="S7" s="21"/>
    </row>
    <row r="8" spans="1:19" ht="14.25" thickBot="1" x14ac:dyDescent="0.45">
      <c r="A8" s="127"/>
      <c r="B8" s="47">
        <v>7</v>
      </c>
      <c r="C8" s="48" t="s">
        <v>79</v>
      </c>
      <c r="D8" s="49">
        <v>31</v>
      </c>
      <c r="E8" s="49" t="s">
        <v>60</v>
      </c>
      <c r="F8" s="49">
        <v>1300</v>
      </c>
      <c r="G8" s="49" t="s">
        <v>60</v>
      </c>
      <c r="H8" s="48" t="s">
        <v>80</v>
      </c>
      <c r="I8" s="48" t="s">
        <v>81</v>
      </c>
      <c r="J8" s="22">
        <v>2</v>
      </c>
      <c r="K8" s="22" t="s">
        <v>59</v>
      </c>
      <c r="L8" s="23">
        <v>7</v>
      </c>
      <c r="M8" s="21"/>
      <c r="N8" s="22"/>
      <c r="O8" s="22"/>
      <c r="P8" s="23"/>
      <c r="Q8" s="21"/>
      <c r="R8" s="23"/>
      <c r="S8" s="21"/>
    </row>
    <row r="9" spans="1:19" x14ac:dyDescent="0.4">
      <c r="A9" s="126" t="s">
        <v>360</v>
      </c>
      <c r="B9" s="42">
        <v>8</v>
      </c>
      <c r="C9" s="43" t="s">
        <v>82</v>
      </c>
      <c r="D9" s="44">
        <v>31</v>
      </c>
      <c r="E9" s="44" t="s">
        <v>60</v>
      </c>
      <c r="F9" s="44">
        <v>1300</v>
      </c>
      <c r="G9" s="44" t="s">
        <v>60</v>
      </c>
      <c r="H9" s="43" t="s">
        <v>83</v>
      </c>
      <c r="I9" s="43" t="s">
        <v>84</v>
      </c>
      <c r="J9" s="22">
        <v>2</v>
      </c>
      <c r="K9" s="22" t="s">
        <v>59</v>
      </c>
      <c r="L9" s="23">
        <v>8</v>
      </c>
      <c r="M9" s="21"/>
      <c r="N9" s="22"/>
      <c r="O9" s="22"/>
      <c r="P9" s="23"/>
      <c r="Q9" s="21"/>
      <c r="R9" s="23"/>
      <c r="S9" s="21"/>
    </row>
    <row r="10" spans="1:19" x14ac:dyDescent="0.4">
      <c r="A10" s="126"/>
      <c r="B10" s="20">
        <v>9</v>
      </c>
      <c r="C10" s="21" t="s">
        <v>85</v>
      </c>
      <c r="D10" s="22">
        <v>31</v>
      </c>
      <c r="E10" s="22" t="s">
        <v>60</v>
      </c>
      <c r="F10" s="22">
        <v>1300</v>
      </c>
      <c r="G10" s="22" t="s">
        <v>60</v>
      </c>
      <c r="H10" s="21" t="s">
        <v>86</v>
      </c>
      <c r="I10" s="21" t="s">
        <v>87</v>
      </c>
      <c r="J10" s="22">
        <v>2</v>
      </c>
      <c r="K10" s="22" t="s">
        <v>59</v>
      </c>
      <c r="L10" s="23">
        <v>9</v>
      </c>
      <c r="M10" s="21"/>
      <c r="N10" s="22"/>
      <c r="O10" s="22"/>
      <c r="P10" s="23"/>
      <c r="Q10" s="21"/>
      <c r="R10" s="23"/>
      <c r="S10" s="21"/>
    </row>
    <row r="11" spans="1:19" x14ac:dyDescent="0.4">
      <c r="A11" s="126"/>
      <c r="B11" s="20">
        <v>10</v>
      </c>
      <c r="C11" s="21" t="s">
        <v>88</v>
      </c>
      <c r="D11" s="22">
        <v>31</v>
      </c>
      <c r="E11" s="22" t="s">
        <v>60</v>
      </c>
      <c r="F11" s="22">
        <v>1300</v>
      </c>
      <c r="G11" s="22" t="s">
        <v>60</v>
      </c>
      <c r="H11" s="21" t="s">
        <v>89</v>
      </c>
      <c r="I11" s="21" t="s">
        <v>90</v>
      </c>
      <c r="J11" s="22">
        <v>2</v>
      </c>
      <c r="K11" s="22" t="s">
        <v>59</v>
      </c>
      <c r="L11" s="23">
        <v>10</v>
      </c>
      <c r="M11" s="21"/>
      <c r="N11" s="22"/>
      <c r="O11" s="22"/>
      <c r="P11" s="23"/>
      <c r="Q11" s="21"/>
      <c r="R11" s="23"/>
      <c r="S11" s="21"/>
    </row>
    <row r="12" spans="1:19" x14ac:dyDescent="0.4">
      <c r="A12" s="126"/>
      <c r="B12" s="20">
        <v>11</v>
      </c>
      <c r="C12" s="21" t="s">
        <v>91</v>
      </c>
      <c r="D12" s="22">
        <v>31</v>
      </c>
      <c r="E12" s="22" t="s">
        <v>60</v>
      </c>
      <c r="F12" s="22">
        <v>1300</v>
      </c>
      <c r="G12" s="22" t="s">
        <v>60</v>
      </c>
      <c r="H12" s="21" t="s">
        <v>92</v>
      </c>
      <c r="I12" s="21" t="s">
        <v>93</v>
      </c>
      <c r="J12" s="22">
        <v>2</v>
      </c>
      <c r="K12" s="22" t="s">
        <v>59</v>
      </c>
      <c r="L12" s="23">
        <v>11</v>
      </c>
      <c r="M12" s="21"/>
      <c r="N12" s="22"/>
      <c r="O12" s="22"/>
      <c r="P12" s="23"/>
      <c r="Q12" s="21"/>
      <c r="R12" s="23"/>
      <c r="S12" s="21"/>
    </row>
    <row r="13" spans="1:19" ht="14.25" thickBot="1" x14ac:dyDescent="0.45">
      <c r="A13" s="126"/>
      <c r="B13" s="47">
        <v>12</v>
      </c>
      <c r="C13" s="48" t="s">
        <v>94</v>
      </c>
      <c r="D13" s="49">
        <v>31</v>
      </c>
      <c r="E13" s="49" t="s">
        <v>60</v>
      </c>
      <c r="F13" s="49">
        <v>1300</v>
      </c>
      <c r="G13" s="49" t="s">
        <v>60</v>
      </c>
      <c r="H13" s="48" t="s">
        <v>95</v>
      </c>
      <c r="I13" s="48" t="s">
        <v>96</v>
      </c>
      <c r="J13" s="22">
        <v>2</v>
      </c>
      <c r="K13" s="22" t="s">
        <v>59</v>
      </c>
      <c r="L13" s="23">
        <v>12</v>
      </c>
      <c r="M13" s="21"/>
      <c r="N13" s="22"/>
      <c r="O13" s="22"/>
      <c r="P13" s="23"/>
      <c r="Q13" s="21"/>
      <c r="R13" s="23"/>
      <c r="S13" s="21"/>
    </row>
    <row r="14" spans="1:19" x14ac:dyDescent="0.4">
      <c r="A14" s="125" t="s">
        <v>361</v>
      </c>
      <c r="B14" s="42">
        <v>13</v>
      </c>
      <c r="C14" s="43" t="s">
        <v>97</v>
      </c>
      <c r="D14" s="44">
        <v>31</v>
      </c>
      <c r="E14" s="44" t="s">
        <v>60</v>
      </c>
      <c r="F14" s="44">
        <v>1300</v>
      </c>
      <c r="G14" s="44" t="s">
        <v>60</v>
      </c>
      <c r="H14" s="43" t="s">
        <v>98</v>
      </c>
      <c r="I14" s="43" t="s">
        <v>99</v>
      </c>
      <c r="J14" s="22">
        <v>2</v>
      </c>
      <c r="K14" s="22" t="s">
        <v>59</v>
      </c>
      <c r="L14" s="23">
        <v>13</v>
      </c>
      <c r="M14" s="21"/>
      <c r="N14" s="22"/>
      <c r="O14" s="22"/>
      <c r="P14" s="23"/>
      <c r="Q14" s="21"/>
      <c r="R14" s="23"/>
      <c r="S14" s="21"/>
    </row>
    <row r="15" spans="1:19" x14ac:dyDescent="0.4">
      <c r="A15" s="126"/>
      <c r="B15" s="20">
        <v>14</v>
      </c>
      <c r="C15" s="21" t="s">
        <v>111</v>
      </c>
      <c r="D15" s="22">
        <v>31</v>
      </c>
      <c r="E15" s="22" t="s">
        <v>60</v>
      </c>
      <c r="F15" s="22">
        <v>1300</v>
      </c>
      <c r="G15" s="22" t="s">
        <v>60</v>
      </c>
      <c r="H15" s="21" t="s">
        <v>112</v>
      </c>
      <c r="I15" s="21" t="s">
        <v>113</v>
      </c>
      <c r="J15" s="22">
        <v>2</v>
      </c>
      <c r="K15" s="22" t="s">
        <v>59</v>
      </c>
      <c r="L15" s="23">
        <v>14</v>
      </c>
      <c r="M15" s="21"/>
      <c r="N15" s="22"/>
      <c r="O15" s="22"/>
      <c r="P15" s="23"/>
      <c r="Q15" s="21"/>
      <c r="R15" s="23"/>
      <c r="S15" s="21"/>
    </row>
    <row r="16" spans="1:19" x14ac:dyDescent="0.4">
      <c r="A16" s="126"/>
      <c r="B16" s="20">
        <v>15</v>
      </c>
      <c r="C16" s="21" t="s">
        <v>100</v>
      </c>
      <c r="D16" s="22">
        <v>31</v>
      </c>
      <c r="E16" s="22" t="s">
        <v>60</v>
      </c>
      <c r="F16" s="22">
        <v>1300</v>
      </c>
      <c r="G16" s="22" t="s">
        <v>60</v>
      </c>
      <c r="H16" s="21" t="s">
        <v>101</v>
      </c>
      <c r="I16" s="21" t="s">
        <v>102</v>
      </c>
      <c r="J16" s="22">
        <v>2</v>
      </c>
      <c r="K16" s="22" t="s">
        <v>59</v>
      </c>
      <c r="L16" s="23">
        <v>15</v>
      </c>
      <c r="M16" s="21"/>
      <c r="N16" s="22"/>
      <c r="O16" s="22"/>
      <c r="P16" s="23"/>
      <c r="Q16" s="21"/>
      <c r="R16" s="23"/>
      <c r="S16" s="21"/>
    </row>
    <row r="17" spans="1:19" x14ac:dyDescent="0.4">
      <c r="A17" s="126"/>
      <c r="B17" s="20">
        <v>16</v>
      </c>
      <c r="C17" s="21" t="s">
        <v>103</v>
      </c>
      <c r="D17" s="22">
        <v>31</v>
      </c>
      <c r="E17" s="22" t="s">
        <v>60</v>
      </c>
      <c r="F17" s="22">
        <v>1300</v>
      </c>
      <c r="G17" s="22" t="s">
        <v>60</v>
      </c>
      <c r="H17" s="21" t="s">
        <v>104</v>
      </c>
      <c r="I17" s="21" t="s">
        <v>105</v>
      </c>
      <c r="J17" s="22">
        <v>2</v>
      </c>
      <c r="K17" s="22" t="s">
        <v>59</v>
      </c>
      <c r="L17" s="23">
        <v>16</v>
      </c>
      <c r="M17" s="21"/>
      <c r="N17" s="22"/>
      <c r="O17" s="22"/>
      <c r="P17" s="23"/>
      <c r="Q17" s="21"/>
      <c r="R17" s="23"/>
      <c r="S17" s="21"/>
    </row>
    <row r="18" spans="1:19" x14ac:dyDescent="0.4">
      <c r="A18" s="126"/>
      <c r="B18" s="20">
        <v>17</v>
      </c>
      <c r="C18" s="21" t="s">
        <v>108</v>
      </c>
      <c r="D18" s="22">
        <v>31</v>
      </c>
      <c r="E18" s="22" t="s">
        <v>60</v>
      </c>
      <c r="F18" s="22">
        <v>1300</v>
      </c>
      <c r="G18" s="22" t="s">
        <v>60</v>
      </c>
      <c r="H18" s="21" t="s">
        <v>109</v>
      </c>
      <c r="I18" s="21" t="s">
        <v>110</v>
      </c>
      <c r="J18" s="22">
        <v>2</v>
      </c>
      <c r="K18" s="22" t="s">
        <v>59</v>
      </c>
      <c r="L18" s="23">
        <v>17</v>
      </c>
      <c r="M18" s="21"/>
      <c r="N18" s="22"/>
      <c r="O18" s="22"/>
      <c r="P18" s="23"/>
      <c r="Q18" s="21"/>
      <c r="R18" s="23"/>
      <c r="S18" s="21"/>
    </row>
    <row r="19" spans="1:19" x14ac:dyDescent="0.4">
      <c r="A19" s="126"/>
      <c r="B19" s="20">
        <v>18</v>
      </c>
      <c r="C19" s="21" t="s">
        <v>129</v>
      </c>
      <c r="D19" s="22">
        <v>31</v>
      </c>
      <c r="E19" s="22" t="s">
        <v>60</v>
      </c>
      <c r="F19" s="22">
        <v>1300</v>
      </c>
      <c r="G19" s="22" t="s">
        <v>60</v>
      </c>
      <c r="H19" s="21" t="s">
        <v>130</v>
      </c>
      <c r="I19" s="21" t="s">
        <v>131</v>
      </c>
      <c r="J19" s="22">
        <v>2</v>
      </c>
      <c r="K19" s="22" t="s">
        <v>59</v>
      </c>
      <c r="L19" s="23">
        <v>18</v>
      </c>
      <c r="M19" s="21"/>
      <c r="N19" s="22"/>
      <c r="O19" s="22"/>
      <c r="P19" s="23"/>
      <c r="Q19" s="21"/>
      <c r="R19" s="23"/>
      <c r="S19" s="21"/>
    </row>
    <row r="20" spans="1:19" ht="14.25" thickBot="1" x14ac:dyDescent="0.45">
      <c r="A20" s="127"/>
      <c r="B20" s="47">
        <v>19</v>
      </c>
      <c r="C20" s="48" t="s">
        <v>354</v>
      </c>
      <c r="D20" s="49">
        <v>31</v>
      </c>
      <c r="E20" s="49" t="s">
        <v>60</v>
      </c>
      <c r="F20" s="49">
        <v>1300</v>
      </c>
      <c r="G20" s="49" t="s">
        <v>60</v>
      </c>
      <c r="H20" s="48" t="s">
        <v>106</v>
      </c>
      <c r="I20" s="48" t="s">
        <v>107</v>
      </c>
      <c r="J20" s="22">
        <v>2</v>
      </c>
      <c r="K20" s="22" t="s">
        <v>59</v>
      </c>
      <c r="L20" s="23">
        <v>19</v>
      </c>
      <c r="M20" s="21"/>
      <c r="N20" s="22"/>
      <c r="O20" s="22"/>
      <c r="P20" s="23"/>
      <c r="Q20" s="21"/>
      <c r="R20" s="23"/>
      <c r="S20" s="21"/>
    </row>
    <row r="21" spans="1:19" x14ac:dyDescent="0.4">
      <c r="A21" s="126" t="s">
        <v>362</v>
      </c>
      <c r="B21" s="42">
        <v>20</v>
      </c>
      <c r="C21" s="43" t="s">
        <v>114</v>
      </c>
      <c r="D21" s="44">
        <v>31</v>
      </c>
      <c r="E21" s="44" t="s">
        <v>60</v>
      </c>
      <c r="F21" s="44">
        <v>1300</v>
      </c>
      <c r="G21" s="44" t="s">
        <v>60</v>
      </c>
      <c r="H21" s="43" t="s">
        <v>115</v>
      </c>
      <c r="I21" s="43" t="s">
        <v>116</v>
      </c>
      <c r="J21" s="22">
        <v>2</v>
      </c>
      <c r="K21" s="22" t="s">
        <v>59</v>
      </c>
      <c r="L21" s="23">
        <v>20</v>
      </c>
      <c r="M21" s="21"/>
      <c r="N21" s="22"/>
      <c r="O21" s="22"/>
      <c r="P21" s="23"/>
      <c r="Q21" s="21"/>
      <c r="R21" s="23"/>
      <c r="S21" s="21"/>
    </row>
    <row r="22" spans="1:19" x14ac:dyDescent="0.4">
      <c r="A22" s="126"/>
      <c r="B22" s="20">
        <v>21</v>
      </c>
      <c r="C22" s="21" t="s">
        <v>123</v>
      </c>
      <c r="D22" s="22">
        <v>31</v>
      </c>
      <c r="E22" s="22" t="s">
        <v>60</v>
      </c>
      <c r="F22" s="22">
        <v>1300</v>
      </c>
      <c r="G22" s="22" t="s">
        <v>60</v>
      </c>
      <c r="H22" s="21" t="s">
        <v>124</v>
      </c>
      <c r="I22" s="21" t="s">
        <v>125</v>
      </c>
      <c r="J22" s="22">
        <v>2</v>
      </c>
      <c r="K22" s="22" t="s">
        <v>59</v>
      </c>
      <c r="L22" s="23">
        <v>21</v>
      </c>
      <c r="M22" s="21"/>
      <c r="N22" s="22"/>
      <c r="O22" s="22"/>
      <c r="P22" s="23"/>
      <c r="Q22" s="21"/>
      <c r="R22" s="23"/>
      <c r="S22" s="21"/>
    </row>
    <row r="23" spans="1:19" x14ac:dyDescent="0.4">
      <c r="A23" s="126"/>
      <c r="B23" s="20">
        <v>22</v>
      </c>
      <c r="C23" s="21" t="s">
        <v>117</v>
      </c>
      <c r="D23" s="22">
        <v>31</v>
      </c>
      <c r="E23" s="22" t="s">
        <v>60</v>
      </c>
      <c r="F23" s="22">
        <v>1300</v>
      </c>
      <c r="G23" s="22" t="s">
        <v>60</v>
      </c>
      <c r="H23" s="21" t="s">
        <v>118</v>
      </c>
      <c r="I23" s="21" t="s">
        <v>119</v>
      </c>
      <c r="J23" s="22">
        <v>2</v>
      </c>
      <c r="K23" s="22" t="s">
        <v>59</v>
      </c>
      <c r="L23" s="23">
        <v>22</v>
      </c>
      <c r="M23" s="21"/>
      <c r="N23" s="22"/>
      <c r="O23" s="22"/>
      <c r="P23" s="23"/>
      <c r="Q23" s="21"/>
      <c r="R23" s="23"/>
      <c r="S23" s="21"/>
    </row>
    <row r="24" spans="1:19" x14ac:dyDescent="0.4">
      <c r="A24" s="126"/>
      <c r="B24" s="20">
        <v>23</v>
      </c>
      <c r="C24" s="21" t="s">
        <v>120</v>
      </c>
      <c r="D24" s="22">
        <v>31</v>
      </c>
      <c r="E24" s="22" t="s">
        <v>60</v>
      </c>
      <c r="F24" s="22">
        <v>1300</v>
      </c>
      <c r="G24" s="22" t="s">
        <v>60</v>
      </c>
      <c r="H24" s="21" t="s">
        <v>121</v>
      </c>
      <c r="I24" s="21" t="s">
        <v>122</v>
      </c>
      <c r="J24" s="22">
        <v>2</v>
      </c>
      <c r="K24" s="22" t="s">
        <v>59</v>
      </c>
      <c r="L24" s="23">
        <v>23</v>
      </c>
      <c r="M24" s="21"/>
      <c r="N24" s="22"/>
      <c r="O24" s="22"/>
      <c r="P24" s="23"/>
      <c r="Q24" s="21"/>
      <c r="R24" s="23"/>
      <c r="S24" s="21"/>
    </row>
    <row r="25" spans="1:19" x14ac:dyDescent="0.4">
      <c r="A25" s="126"/>
      <c r="B25" s="20">
        <v>24</v>
      </c>
      <c r="C25" s="21" t="s">
        <v>126</v>
      </c>
      <c r="D25" s="22">
        <v>31</v>
      </c>
      <c r="E25" s="22" t="s">
        <v>60</v>
      </c>
      <c r="F25" s="22">
        <v>1300</v>
      </c>
      <c r="G25" s="22" t="s">
        <v>60</v>
      </c>
      <c r="H25" s="21" t="s">
        <v>127</v>
      </c>
      <c r="I25" s="21" t="s">
        <v>128</v>
      </c>
      <c r="J25" s="22">
        <v>2</v>
      </c>
      <c r="K25" s="22" t="s">
        <v>59</v>
      </c>
      <c r="L25" s="23">
        <v>24</v>
      </c>
      <c r="M25" s="21"/>
      <c r="N25" s="22"/>
      <c r="O25" s="22"/>
      <c r="P25" s="23"/>
      <c r="Q25" s="21"/>
      <c r="R25" s="23"/>
      <c r="S25" s="21"/>
    </row>
    <row r="26" spans="1:19" ht="14.25" thickBot="1" x14ac:dyDescent="0.45">
      <c r="A26" s="126"/>
      <c r="B26" s="47">
        <v>25</v>
      </c>
      <c r="C26" s="48" t="s">
        <v>132</v>
      </c>
      <c r="D26" s="49">
        <v>31</v>
      </c>
      <c r="E26" s="49" t="s">
        <v>60</v>
      </c>
      <c r="F26" s="49">
        <v>1300</v>
      </c>
      <c r="G26" s="49" t="s">
        <v>60</v>
      </c>
      <c r="H26" s="48" t="s">
        <v>133</v>
      </c>
      <c r="I26" s="48" t="s">
        <v>134</v>
      </c>
      <c r="J26" s="22">
        <v>2</v>
      </c>
      <c r="K26" s="22" t="s">
        <v>59</v>
      </c>
      <c r="L26" s="23">
        <v>25</v>
      </c>
      <c r="M26" s="21"/>
      <c r="N26" s="22"/>
      <c r="O26" s="22"/>
      <c r="P26" s="23"/>
      <c r="Q26" s="21"/>
      <c r="R26" s="23"/>
      <c r="S26" s="21"/>
    </row>
    <row r="27" spans="1:19" x14ac:dyDescent="0.4">
      <c r="A27" s="125" t="s">
        <v>363</v>
      </c>
      <c r="B27" s="42">
        <v>26</v>
      </c>
      <c r="C27" s="43" t="s">
        <v>135</v>
      </c>
      <c r="D27" s="44">
        <v>31</v>
      </c>
      <c r="E27" s="44" t="s">
        <v>60</v>
      </c>
      <c r="F27" s="44">
        <v>1300</v>
      </c>
      <c r="G27" s="44" t="s">
        <v>60</v>
      </c>
      <c r="H27" s="43" t="s">
        <v>136</v>
      </c>
      <c r="I27" s="43" t="s">
        <v>137</v>
      </c>
      <c r="J27" s="22">
        <v>2</v>
      </c>
      <c r="K27" s="22" t="s">
        <v>59</v>
      </c>
      <c r="L27" s="23">
        <v>26</v>
      </c>
      <c r="M27" s="21"/>
      <c r="N27" s="22"/>
      <c r="O27" s="22"/>
      <c r="P27" s="23"/>
      <c r="Q27" s="21"/>
      <c r="R27" s="23"/>
      <c r="S27" s="21"/>
    </row>
    <row r="28" spans="1:19" x14ac:dyDescent="0.4">
      <c r="A28" s="126"/>
      <c r="B28" s="20">
        <v>27</v>
      </c>
      <c r="C28" s="21" t="s">
        <v>178</v>
      </c>
      <c r="D28" s="22">
        <v>31</v>
      </c>
      <c r="E28" s="22" t="s">
        <v>60</v>
      </c>
      <c r="F28" s="22">
        <v>1300</v>
      </c>
      <c r="G28" s="22" t="s">
        <v>60</v>
      </c>
      <c r="H28" s="21" t="s">
        <v>179</v>
      </c>
      <c r="I28" s="21" t="s">
        <v>180</v>
      </c>
      <c r="J28" s="22">
        <v>2</v>
      </c>
      <c r="K28" s="22" t="s">
        <v>59</v>
      </c>
      <c r="L28" s="23">
        <v>27</v>
      </c>
      <c r="M28" s="21"/>
      <c r="N28" s="22"/>
      <c r="O28" s="22"/>
      <c r="P28" s="23"/>
      <c r="Q28" s="21"/>
      <c r="R28" s="23"/>
      <c r="S28" s="21"/>
    </row>
    <row r="29" spans="1:19" x14ac:dyDescent="0.4">
      <c r="A29" s="126"/>
      <c r="B29" s="20">
        <v>28</v>
      </c>
      <c r="C29" s="21" t="s">
        <v>184</v>
      </c>
      <c r="D29" s="22">
        <v>31</v>
      </c>
      <c r="E29" s="22" t="s">
        <v>60</v>
      </c>
      <c r="F29" s="22">
        <v>1300</v>
      </c>
      <c r="G29" s="22" t="s">
        <v>60</v>
      </c>
      <c r="H29" s="21" t="s">
        <v>185</v>
      </c>
      <c r="I29" s="21" t="s">
        <v>186</v>
      </c>
      <c r="J29" s="22">
        <v>2</v>
      </c>
      <c r="K29" s="22" t="s">
        <v>59</v>
      </c>
      <c r="L29" s="23">
        <v>28</v>
      </c>
      <c r="M29" s="21"/>
      <c r="N29" s="22"/>
      <c r="O29" s="22"/>
      <c r="P29" s="23"/>
      <c r="Q29" s="21"/>
      <c r="R29" s="23"/>
      <c r="S29" s="21"/>
    </row>
    <row r="30" spans="1:19" x14ac:dyDescent="0.4">
      <c r="A30" s="126"/>
      <c r="B30" s="20">
        <v>29</v>
      </c>
      <c r="C30" s="21" t="s">
        <v>166</v>
      </c>
      <c r="D30" s="22">
        <v>31</v>
      </c>
      <c r="E30" s="22" t="s">
        <v>60</v>
      </c>
      <c r="F30" s="22">
        <v>1300</v>
      </c>
      <c r="G30" s="22" t="s">
        <v>60</v>
      </c>
      <c r="H30" s="21" t="s">
        <v>167</v>
      </c>
      <c r="I30" s="21" t="s">
        <v>168</v>
      </c>
      <c r="J30" s="22">
        <v>2</v>
      </c>
      <c r="K30" s="22" t="s">
        <v>59</v>
      </c>
      <c r="L30" s="23">
        <v>29</v>
      </c>
      <c r="M30" s="21"/>
      <c r="N30" s="22"/>
      <c r="O30" s="22"/>
      <c r="P30" s="23"/>
      <c r="Q30" s="21"/>
      <c r="R30" s="23"/>
      <c r="S30" s="21"/>
    </row>
    <row r="31" spans="1:19" ht="14.25" thickBot="1" x14ac:dyDescent="0.45">
      <c r="A31" s="126"/>
      <c r="B31" s="20">
        <v>30</v>
      </c>
      <c r="C31" s="21" t="s">
        <v>153</v>
      </c>
      <c r="D31" s="22">
        <v>31</v>
      </c>
      <c r="E31" s="22" t="s">
        <v>60</v>
      </c>
      <c r="F31" s="22">
        <v>1300</v>
      </c>
      <c r="G31" s="22" t="s">
        <v>60</v>
      </c>
      <c r="H31" s="21" t="s">
        <v>154</v>
      </c>
      <c r="I31" s="21" t="s">
        <v>155</v>
      </c>
      <c r="J31" s="22">
        <v>2</v>
      </c>
      <c r="K31" s="22" t="s">
        <v>59</v>
      </c>
      <c r="L31" s="23">
        <v>30</v>
      </c>
      <c r="M31" s="21"/>
      <c r="N31" s="22"/>
      <c r="O31" s="22"/>
      <c r="P31" s="23"/>
      <c r="Q31" s="21"/>
      <c r="R31" s="23"/>
      <c r="S31" s="21"/>
    </row>
    <row r="32" spans="1:19" ht="14.25" thickBot="1" x14ac:dyDescent="0.45">
      <c r="A32" s="126"/>
      <c r="B32" s="20">
        <v>31</v>
      </c>
      <c r="C32" s="21" t="s">
        <v>138</v>
      </c>
      <c r="D32" s="22">
        <v>31</v>
      </c>
      <c r="E32" s="22" t="s">
        <v>60</v>
      </c>
      <c r="F32" s="22">
        <v>1300</v>
      </c>
      <c r="G32" s="22" t="s">
        <v>60</v>
      </c>
      <c r="H32" s="21" t="s">
        <v>139</v>
      </c>
      <c r="I32" s="21" t="s">
        <v>140</v>
      </c>
      <c r="J32" s="22">
        <v>2</v>
      </c>
      <c r="K32" s="22" t="s">
        <v>59</v>
      </c>
      <c r="L32" s="23">
        <v>31</v>
      </c>
      <c r="M32" s="21"/>
      <c r="N32" s="22"/>
      <c r="O32" s="22"/>
      <c r="P32" s="23"/>
      <c r="Q32" s="21"/>
      <c r="R32" s="23"/>
      <c r="S32" s="21"/>
    </row>
    <row r="33" spans="1:19" ht="14.25" thickBot="1" x14ac:dyDescent="0.45">
      <c r="A33" s="126"/>
      <c r="B33" s="20">
        <v>32</v>
      </c>
      <c r="C33" s="21" t="s">
        <v>169</v>
      </c>
      <c r="D33" s="22">
        <v>31</v>
      </c>
      <c r="E33" s="22" t="s">
        <v>60</v>
      </c>
      <c r="F33" s="22">
        <v>1300</v>
      </c>
      <c r="G33" s="22" t="s">
        <v>60</v>
      </c>
      <c r="H33" s="21" t="s">
        <v>170</v>
      </c>
      <c r="I33" s="21" t="s">
        <v>171</v>
      </c>
      <c r="J33" s="22">
        <v>2</v>
      </c>
      <c r="K33" s="22" t="s">
        <v>59</v>
      </c>
      <c r="L33" s="23">
        <v>32</v>
      </c>
      <c r="M33" s="21"/>
      <c r="N33" s="22"/>
      <c r="O33" s="22"/>
      <c r="P33" s="23"/>
      <c r="Q33" s="21"/>
      <c r="R33" s="23"/>
      <c r="S33" s="21"/>
    </row>
    <row r="34" spans="1:19" ht="14.25" thickBot="1" x14ac:dyDescent="0.45">
      <c r="A34" s="126"/>
      <c r="B34" s="20">
        <v>33</v>
      </c>
      <c r="C34" s="21" t="s">
        <v>156</v>
      </c>
      <c r="D34" s="22">
        <v>31</v>
      </c>
      <c r="E34" s="22" t="s">
        <v>60</v>
      </c>
      <c r="F34" s="22">
        <v>1300</v>
      </c>
      <c r="G34" s="22" t="s">
        <v>60</v>
      </c>
      <c r="H34" s="21" t="s">
        <v>157</v>
      </c>
      <c r="I34" s="21" t="s">
        <v>158</v>
      </c>
      <c r="J34" s="22">
        <v>2</v>
      </c>
      <c r="K34" s="22" t="s">
        <v>59</v>
      </c>
      <c r="L34" s="23">
        <v>33</v>
      </c>
      <c r="M34" s="21"/>
      <c r="N34" s="22"/>
      <c r="O34" s="22"/>
      <c r="P34" s="23"/>
      <c r="Q34" s="21"/>
      <c r="R34" s="23"/>
      <c r="S34" s="21"/>
    </row>
    <row r="35" spans="1:19" ht="14.25" thickBot="1" x14ac:dyDescent="0.45">
      <c r="A35" s="126"/>
      <c r="B35" s="20">
        <v>34</v>
      </c>
      <c r="C35" s="21" t="s">
        <v>355</v>
      </c>
      <c r="D35" s="22">
        <v>31</v>
      </c>
      <c r="E35" s="22" t="s">
        <v>60</v>
      </c>
      <c r="F35" s="22">
        <v>1300</v>
      </c>
      <c r="G35" s="22" t="s">
        <v>60</v>
      </c>
      <c r="H35" s="21" t="s">
        <v>159</v>
      </c>
      <c r="I35" s="21" t="s">
        <v>159</v>
      </c>
      <c r="J35" s="22">
        <v>2</v>
      </c>
      <c r="K35" s="22" t="s">
        <v>59</v>
      </c>
      <c r="L35" s="23">
        <v>34</v>
      </c>
      <c r="M35" s="21"/>
      <c r="N35" s="22"/>
      <c r="O35" s="22"/>
      <c r="P35" s="23"/>
      <c r="Q35" s="21"/>
      <c r="R35" s="23"/>
      <c r="S35" s="21"/>
    </row>
    <row r="36" spans="1:19" ht="14.25" thickBot="1" x14ac:dyDescent="0.45">
      <c r="A36" s="126"/>
      <c r="B36" s="20">
        <v>35</v>
      </c>
      <c r="C36" s="21" t="s">
        <v>172</v>
      </c>
      <c r="D36" s="22">
        <v>31</v>
      </c>
      <c r="E36" s="22" t="s">
        <v>60</v>
      </c>
      <c r="F36" s="22">
        <v>1300</v>
      </c>
      <c r="G36" s="22" t="s">
        <v>60</v>
      </c>
      <c r="H36" s="21" t="s">
        <v>173</v>
      </c>
      <c r="I36" s="21" t="s">
        <v>174</v>
      </c>
      <c r="J36" s="22">
        <v>2</v>
      </c>
      <c r="K36" s="22" t="s">
        <v>59</v>
      </c>
      <c r="L36" s="23">
        <v>35</v>
      </c>
      <c r="M36" s="21"/>
      <c r="N36" s="22"/>
      <c r="O36" s="22"/>
      <c r="P36" s="23"/>
      <c r="Q36" s="21"/>
      <c r="R36" s="23"/>
      <c r="S36" s="21"/>
    </row>
    <row r="37" spans="1:19" ht="14.25" thickBot="1" x14ac:dyDescent="0.45">
      <c r="A37" s="126"/>
      <c r="B37" s="20">
        <v>36</v>
      </c>
      <c r="C37" s="21" t="s">
        <v>181</v>
      </c>
      <c r="D37" s="22">
        <v>31</v>
      </c>
      <c r="E37" s="22" t="s">
        <v>60</v>
      </c>
      <c r="F37" s="22">
        <v>1300</v>
      </c>
      <c r="G37" s="22" t="s">
        <v>60</v>
      </c>
      <c r="H37" s="21" t="s">
        <v>182</v>
      </c>
      <c r="I37" s="21" t="s">
        <v>183</v>
      </c>
      <c r="J37" s="22">
        <v>2</v>
      </c>
      <c r="K37" s="22" t="s">
        <v>59</v>
      </c>
      <c r="L37" s="23">
        <v>36</v>
      </c>
      <c r="M37" s="21"/>
      <c r="N37" s="22"/>
      <c r="O37" s="22"/>
      <c r="P37" s="23"/>
      <c r="Q37" s="21"/>
      <c r="R37" s="23"/>
      <c r="S37" s="21"/>
    </row>
    <row r="38" spans="1:19" ht="14.25" thickBot="1" x14ac:dyDescent="0.45">
      <c r="A38" s="126"/>
      <c r="B38" s="20">
        <v>37</v>
      </c>
      <c r="C38" s="21" t="s">
        <v>150</v>
      </c>
      <c r="D38" s="22">
        <v>31</v>
      </c>
      <c r="E38" s="22" t="s">
        <v>60</v>
      </c>
      <c r="F38" s="22">
        <v>1300</v>
      </c>
      <c r="G38" s="22" t="s">
        <v>60</v>
      </c>
      <c r="H38" s="21" t="s">
        <v>151</v>
      </c>
      <c r="I38" s="21" t="s">
        <v>152</v>
      </c>
      <c r="J38" s="22">
        <v>2</v>
      </c>
      <c r="K38" s="22" t="s">
        <v>59</v>
      </c>
      <c r="L38" s="23">
        <v>37</v>
      </c>
      <c r="M38" s="21"/>
      <c r="N38" s="22"/>
      <c r="O38" s="22"/>
      <c r="P38" s="23"/>
      <c r="Q38" s="21"/>
      <c r="R38" s="23"/>
      <c r="S38" s="21"/>
    </row>
    <row r="39" spans="1:19" ht="14.25" thickBot="1" x14ac:dyDescent="0.45">
      <c r="A39" s="126"/>
      <c r="B39" s="20">
        <v>38</v>
      </c>
      <c r="C39" s="21" t="s">
        <v>163</v>
      </c>
      <c r="D39" s="22">
        <v>31</v>
      </c>
      <c r="E39" s="22" t="s">
        <v>60</v>
      </c>
      <c r="F39" s="22">
        <v>1300</v>
      </c>
      <c r="G39" s="22" t="s">
        <v>60</v>
      </c>
      <c r="H39" s="21" t="s">
        <v>164</v>
      </c>
      <c r="I39" s="21" t="s">
        <v>165</v>
      </c>
      <c r="J39" s="22">
        <v>2</v>
      </c>
      <c r="K39" s="22" t="s">
        <v>59</v>
      </c>
      <c r="L39" s="23">
        <v>38</v>
      </c>
      <c r="M39" s="21"/>
      <c r="N39" s="22"/>
      <c r="O39" s="22"/>
      <c r="P39" s="23"/>
      <c r="Q39" s="21"/>
      <c r="R39" s="23"/>
      <c r="S39" s="21"/>
    </row>
    <row r="40" spans="1:19" ht="14.25" thickBot="1" x14ac:dyDescent="0.45">
      <c r="A40" s="126"/>
      <c r="B40" s="20">
        <v>39</v>
      </c>
      <c r="C40" s="21" t="s">
        <v>160</v>
      </c>
      <c r="D40" s="22">
        <v>31</v>
      </c>
      <c r="E40" s="22" t="s">
        <v>60</v>
      </c>
      <c r="F40" s="22">
        <v>1300</v>
      </c>
      <c r="G40" s="22" t="s">
        <v>60</v>
      </c>
      <c r="H40" s="21" t="s">
        <v>161</v>
      </c>
      <c r="I40" s="21" t="s">
        <v>162</v>
      </c>
      <c r="J40" s="22">
        <v>2</v>
      </c>
      <c r="K40" s="22" t="s">
        <v>59</v>
      </c>
      <c r="L40" s="23">
        <v>39</v>
      </c>
      <c r="M40" s="21"/>
      <c r="N40" s="22"/>
      <c r="O40" s="22"/>
      <c r="P40" s="23"/>
      <c r="Q40" s="21"/>
      <c r="R40" s="23"/>
      <c r="S40" s="21"/>
    </row>
    <row r="41" spans="1:19" ht="14.25" thickBot="1" x14ac:dyDescent="0.45">
      <c r="A41" s="126"/>
      <c r="B41" s="20">
        <v>40</v>
      </c>
      <c r="C41" s="21" t="s">
        <v>175</v>
      </c>
      <c r="D41" s="22">
        <v>31</v>
      </c>
      <c r="E41" s="22" t="s">
        <v>60</v>
      </c>
      <c r="F41" s="22">
        <v>1300</v>
      </c>
      <c r="G41" s="22" t="s">
        <v>60</v>
      </c>
      <c r="H41" s="21" t="s">
        <v>176</v>
      </c>
      <c r="I41" s="21" t="s">
        <v>177</v>
      </c>
      <c r="J41" s="22">
        <v>2</v>
      </c>
      <c r="K41" s="22" t="s">
        <v>59</v>
      </c>
      <c r="L41" s="23">
        <v>40</v>
      </c>
      <c r="M41" s="21"/>
      <c r="N41" s="22"/>
      <c r="O41" s="22"/>
      <c r="P41" s="23"/>
      <c r="Q41" s="21"/>
      <c r="R41" s="23"/>
      <c r="S41" s="21"/>
    </row>
    <row r="42" spans="1:19" ht="14.25" thickBot="1" x14ac:dyDescent="0.45">
      <c r="A42" s="126"/>
      <c r="B42" s="20">
        <v>41</v>
      </c>
      <c r="C42" s="21" t="s">
        <v>141</v>
      </c>
      <c r="D42" s="22">
        <v>31</v>
      </c>
      <c r="E42" s="22" t="s">
        <v>60</v>
      </c>
      <c r="F42" s="22">
        <v>1300</v>
      </c>
      <c r="G42" s="22" t="s">
        <v>60</v>
      </c>
      <c r="H42" s="21" t="s">
        <v>142</v>
      </c>
      <c r="I42" s="21" t="s">
        <v>143</v>
      </c>
      <c r="J42" s="22">
        <v>2</v>
      </c>
      <c r="K42" s="22" t="s">
        <v>59</v>
      </c>
      <c r="L42" s="23">
        <v>41</v>
      </c>
      <c r="M42" s="21"/>
      <c r="N42" s="22"/>
      <c r="O42" s="22"/>
      <c r="P42" s="23"/>
      <c r="Q42" s="21"/>
      <c r="R42" s="23"/>
      <c r="S42" s="21"/>
    </row>
    <row r="43" spans="1:19" ht="14.25" thickBot="1" x14ac:dyDescent="0.45">
      <c r="A43" s="126"/>
      <c r="B43" s="20">
        <v>42</v>
      </c>
      <c r="C43" s="21" t="s">
        <v>144</v>
      </c>
      <c r="D43" s="22">
        <v>31</v>
      </c>
      <c r="E43" s="22" t="s">
        <v>60</v>
      </c>
      <c r="F43" s="22">
        <v>1300</v>
      </c>
      <c r="G43" s="22" t="s">
        <v>60</v>
      </c>
      <c r="H43" s="21" t="s">
        <v>145</v>
      </c>
      <c r="I43" s="21" t="s">
        <v>146</v>
      </c>
      <c r="J43" s="22">
        <v>2</v>
      </c>
      <c r="K43" s="22" t="s">
        <v>59</v>
      </c>
      <c r="L43" s="23">
        <v>42</v>
      </c>
      <c r="M43" s="21"/>
      <c r="N43" s="22"/>
      <c r="O43" s="22"/>
      <c r="P43" s="23"/>
      <c r="Q43" s="21"/>
      <c r="R43" s="23"/>
      <c r="S43" s="21"/>
    </row>
    <row r="44" spans="1:19" ht="14.25" thickBot="1" x14ac:dyDescent="0.45">
      <c r="A44" s="127"/>
      <c r="B44" s="47">
        <v>43</v>
      </c>
      <c r="C44" s="48" t="s">
        <v>147</v>
      </c>
      <c r="D44" s="49">
        <v>31</v>
      </c>
      <c r="E44" s="49" t="s">
        <v>60</v>
      </c>
      <c r="F44" s="49">
        <v>1300</v>
      </c>
      <c r="G44" s="49" t="s">
        <v>60</v>
      </c>
      <c r="H44" s="48" t="s">
        <v>148</v>
      </c>
      <c r="I44" s="48" t="s">
        <v>149</v>
      </c>
      <c r="J44" s="22">
        <v>2</v>
      </c>
      <c r="K44" s="22" t="s">
        <v>59</v>
      </c>
      <c r="L44" s="23">
        <v>43</v>
      </c>
      <c r="M44" s="21"/>
      <c r="N44" s="22"/>
      <c r="O44" s="22"/>
      <c r="P44" s="23"/>
      <c r="Q44" s="21"/>
      <c r="R44" s="23"/>
      <c r="S44" s="21"/>
    </row>
    <row r="45" spans="1:19" ht="14.25" thickBot="1" x14ac:dyDescent="0.45">
      <c r="A45" s="126" t="s">
        <v>364</v>
      </c>
      <c r="B45" s="42">
        <v>44</v>
      </c>
      <c r="C45" s="43" t="s">
        <v>202</v>
      </c>
      <c r="D45" s="44">
        <v>31</v>
      </c>
      <c r="E45" s="44" t="s">
        <v>60</v>
      </c>
      <c r="F45" s="44">
        <v>1300</v>
      </c>
      <c r="G45" s="44" t="s">
        <v>60</v>
      </c>
      <c r="H45" s="43" t="s">
        <v>203</v>
      </c>
      <c r="I45" s="43" t="s">
        <v>204</v>
      </c>
      <c r="J45" s="22">
        <v>2</v>
      </c>
      <c r="K45" s="22" t="s">
        <v>59</v>
      </c>
      <c r="L45" s="23">
        <v>44</v>
      </c>
      <c r="M45" s="21"/>
      <c r="N45" s="22"/>
      <c r="O45" s="22"/>
      <c r="P45" s="23"/>
      <c r="Q45" s="21"/>
      <c r="R45" s="23"/>
      <c r="S45" s="21"/>
    </row>
    <row r="46" spans="1:19" ht="14.25" thickBot="1" x14ac:dyDescent="0.45">
      <c r="A46" s="126"/>
      <c r="B46" s="20">
        <v>45</v>
      </c>
      <c r="C46" s="21" t="s">
        <v>187</v>
      </c>
      <c r="D46" s="22">
        <v>31</v>
      </c>
      <c r="E46" s="22" t="s">
        <v>60</v>
      </c>
      <c r="F46" s="22">
        <v>1300</v>
      </c>
      <c r="G46" s="22" t="s">
        <v>60</v>
      </c>
      <c r="H46" s="21" t="s">
        <v>188</v>
      </c>
      <c r="I46" s="21" t="s">
        <v>189</v>
      </c>
      <c r="J46" s="22">
        <v>2</v>
      </c>
      <c r="K46" s="22" t="s">
        <v>59</v>
      </c>
      <c r="L46" s="23">
        <v>45</v>
      </c>
      <c r="M46" s="21"/>
      <c r="N46" s="22"/>
      <c r="O46" s="22"/>
      <c r="P46" s="23"/>
      <c r="Q46" s="21"/>
      <c r="R46" s="23"/>
      <c r="S46" s="21"/>
    </row>
    <row r="47" spans="1:19" ht="14.25" thickBot="1" x14ac:dyDescent="0.45">
      <c r="A47" s="126"/>
      <c r="B47" s="20">
        <v>46</v>
      </c>
      <c r="C47" s="21" t="s">
        <v>190</v>
      </c>
      <c r="D47" s="22">
        <v>31</v>
      </c>
      <c r="E47" s="22" t="s">
        <v>60</v>
      </c>
      <c r="F47" s="22">
        <v>1300</v>
      </c>
      <c r="G47" s="22" t="s">
        <v>60</v>
      </c>
      <c r="H47" s="21" t="s">
        <v>191</v>
      </c>
      <c r="I47" s="21" t="s">
        <v>192</v>
      </c>
      <c r="J47" s="22">
        <v>2</v>
      </c>
      <c r="K47" s="22" t="s">
        <v>59</v>
      </c>
      <c r="L47" s="23">
        <v>46</v>
      </c>
      <c r="M47" s="21"/>
      <c r="N47" s="22"/>
      <c r="O47" s="22"/>
      <c r="P47" s="23"/>
      <c r="Q47" s="21"/>
      <c r="R47" s="23"/>
      <c r="S47" s="21"/>
    </row>
    <row r="48" spans="1:19" ht="14.25" thickBot="1" x14ac:dyDescent="0.45">
      <c r="A48" s="126"/>
      <c r="B48" s="20">
        <v>47</v>
      </c>
      <c r="C48" s="21" t="s">
        <v>193</v>
      </c>
      <c r="D48" s="22">
        <v>31</v>
      </c>
      <c r="E48" s="22" t="s">
        <v>60</v>
      </c>
      <c r="F48" s="22">
        <v>1300</v>
      </c>
      <c r="G48" s="22" t="s">
        <v>60</v>
      </c>
      <c r="H48" s="21" t="s">
        <v>194</v>
      </c>
      <c r="I48" s="21" t="s">
        <v>195</v>
      </c>
      <c r="J48" s="22">
        <v>2</v>
      </c>
      <c r="K48" s="22" t="s">
        <v>59</v>
      </c>
      <c r="L48" s="23">
        <v>47</v>
      </c>
      <c r="M48" s="21"/>
      <c r="N48" s="22"/>
      <c r="O48" s="22"/>
      <c r="P48" s="23"/>
      <c r="Q48" s="21"/>
      <c r="R48" s="23"/>
      <c r="S48" s="21"/>
    </row>
    <row r="49" spans="1:19" ht="14.25" thickBot="1" x14ac:dyDescent="0.45">
      <c r="A49" s="126"/>
      <c r="B49" s="20">
        <v>48</v>
      </c>
      <c r="C49" s="21" t="s">
        <v>196</v>
      </c>
      <c r="D49" s="22">
        <v>31</v>
      </c>
      <c r="E49" s="22" t="s">
        <v>60</v>
      </c>
      <c r="F49" s="22">
        <v>1300</v>
      </c>
      <c r="G49" s="22" t="s">
        <v>60</v>
      </c>
      <c r="H49" s="21" t="s">
        <v>197</v>
      </c>
      <c r="I49" s="21" t="s">
        <v>198</v>
      </c>
      <c r="J49" s="22">
        <v>2</v>
      </c>
      <c r="K49" s="22" t="s">
        <v>59</v>
      </c>
      <c r="L49" s="23">
        <v>48</v>
      </c>
      <c r="M49" s="21"/>
      <c r="N49" s="22"/>
      <c r="O49" s="22"/>
      <c r="P49" s="23"/>
      <c r="Q49" s="21"/>
      <c r="R49" s="23"/>
      <c r="S49" s="21"/>
    </row>
    <row r="50" spans="1:19" ht="14.25" thickBot="1" x14ac:dyDescent="0.45">
      <c r="A50" s="126"/>
      <c r="B50" s="20">
        <v>49</v>
      </c>
      <c r="C50" s="21" t="s">
        <v>205</v>
      </c>
      <c r="D50" s="22">
        <v>31</v>
      </c>
      <c r="E50" s="22" t="s">
        <v>60</v>
      </c>
      <c r="F50" s="22">
        <v>1300</v>
      </c>
      <c r="G50" s="22" t="s">
        <v>60</v>
      </c>
      <c r="H50" s="21" t="s">
        <v>206</v>
      </c>
      <c r="I50" s="21" t="s">
        <v>207</v>
      </c>
      <c r="J50" s="22">
        <v>2</v>
      </c>
      <c r="K50" s="22" t="s">
        <v>59</v>
      </c>
      <c r="L50" s="23">
        <v>49</v>
      </c>
      <c r="M50" s="21"/>
      <c r="N50" s="22"/>
      <c r="O50" s="22"/>
      <c r="P50" s="23"/>
      <c r="Q50" s="21"/>
      <c r="R50" s="23"/>
      <c r="S50" s="21"/>
    </row>
    <row r="51" spans="1:19" ht="14.25" thickBot="1" x14ac:dyDescent="0.45">
      <c r="A51" s="126"/>
      <c r="B51" s="47">
        <v>50</v>
      </c>
      <c r="C51" s="48" t="s">
        <v>199</v>
      </c>
      <c r="D51" s="49">
        <v>31</v>
      </c>
      <c r="E51" s="49" t="s">
        <v>60</v>
      </c>
      <c r="F51" s="49">
        <v>1300</v>
      </c>
      <c r="G51" s="49" t="s">
        <v>60</v>
      </c>
      <c r="H51" s="48" t="s">
        <v>200</v>
      </c>
      <c r="I51" s="48" t="s">
        <v>201</v>
      </c>
      <c r="J51" s="22">
        <v>2</v>
      </c>
      <c r="K51" s="22" t="s">
        <v>59</v>
      </c>
      <c r="L51" s="23">
        <v>50</v>
      </c>
      <c r="M51" s="21"/>
      <c r="N51" s="22"/>
      <c r="O51" s="22"/>
      <c r="P51" s="23"/>
      <c r="Q51" s="21"/>
      <c r="R51" s="23"/>
      <c r="S51" s="21"/>
    </row>
    <row r="52" spans="1:19" ht="14.25" thickBot="1" x14ac:dyDescent="0.45">
      <c r="A52" s="125" t="s">
        <v>365</v>
      </c>
      <c r="B52" s="42">
        <v>51</v>
      </c>
      <c r="C52" s="43" t="s">
        <v>208</v>
      </c>
      <c r="D52" s="44">
        <v>31</v>
      </c>
      <c r="E52" s="44" t="s">
        <v>60</v>
      </c>
      <c r="F52" s="44">
        <v>1300</v>
      </c>
      <c r="G52" s="44" t="s">
        <v>60</v>
      </c>
      <c r="H52" s="43" t="s">
        <v>209</v>
      </c>
      <c r="I52" s="43" t="s">
        <v>210</v>
      </c>
      <c r="J52" s="22">
        <v>2</v>
      </c>
      <c r="K52" s="22" t="s">
        <v>59</v>
      </c>
      <c r="L52" s="23">
        <v>51</v>
      </c>
      <c r="M52" s="21"/>
      <c r="N52" s="22"/>
      <c r="O52" s="22"/>
      <c r="P52" s="23"/>
      <c r="Q52" s="21"/>
      <c r="R52" s="23"/>
      <c r="S52" s="21"/>
    </row>
    <row r="53" spans="1:19" ht="14.25" thickBot="1" x14ac:dyDescent="0.45">
      <c r="A53" s="126"/>
      <c r="B53" s="20">
        <v>52</v>
      </c>
      <c r="C53" s="21" t="s">
        <v>211</v>
      </c>
      <c r="D53" s="22">
        <v>31</v>
      </c>
      <c r="E53" s="22" t="s">
        <v>60</v>
      </c>
      <c r="F53" s="22">
        <v>1300</v>
      </c>
      <c r="G53" s="22" t="s">
        <v>60</v>
      </c>
      <c r="H53" s="21" t="s">
        <v>212</v>
      </c>
      <c r="I53" s="21" t="s">
        <v>213</v>
      </c>
      <c r="J53" s="22">
        <v>2</v>
      </c>
      <c r="K53" s="22" t="s">
        <v>59</v>
      </c>
      <c r="L53" s="23">
        <v>52</v>
      </c>
      <c r="M53" s="21"/>
      <c r="N53" s="22"/>
      <c r="O53" s="22"/>
      <c r="P53" s="23"/>
      <c r="Q53" s="21"/>
      <c r="R53" s="23"/>
      <c r="S53" s="21"/>
    </row>
    <row r="54" spans="1:19" ht="14.25" thickBot="1" x14ac:dyDescent="0.45">
      <c r="A54" s="126"/>
      <c r="B54" s="20">
        <v>53</v>
      </c>
      <c r="C54" s="21" t="s">
        <v>214</v>
      </c>
      <c r="D54" s="22">
        <v>31</v>
      </c>
      <c r="E54" s="22" t="s">
        <v>60</v>
      </c>
      <c r="F54" s="22">
        <v>1300</v>
      </c>
      <c r="G54" s="22" t="s">
        <v>60</v>
      </c>
      <c r="H54" s="21" t="s">
        <v>215</v>
      </c>
      <c r="I54" s="21" t="s">
        <v>216</v>
      </c>
      <c r="J54" s="22">
        <v>2</v>
      </c>
      <c r="K54" s="22" t="s">
        <v>59</v>
      </c>
      <c r="L54" s="23">
        <v>53</v>
      </c>
      <c r="M54" s="21"/>
      <c r="N54" s="22"/>
      <c r="O54" s="22"/>
      <c r="P54" s="23"/>
      <c r="Q54" s="21"/>
      <c r="R54" s="23"/>
      <c r="S54" s="21"/>
    </row>
    <row r="55" spans="1:19" ht="14.25" thickBot="1" x14ac:dyDescent="0.45">
      <c r="A55" s="126"/>
      <c r="B55" s="20">
        <v>54</v>
      </c>
      <c r="C55" s="21" t="s">
        <v>217</v>
      </c>
      <c r="D55" s="22">
        <v>31</v>
      </c>
      <c r="E55" s="22" t="s">
        <v>60</v>
      </c>
      <c r="F55" s="22">
        <v>1300</v>
      </c>
      <c r="G55" s="22" t="s">
        <v>60</v>
      </c>
      <c r="H55" s="21" t="s">
        <v>218</v>
      </c>
      <c r="I55" s="21" t="s">
        <v>219</v>
      </c>
      <c r="J55" s="22">
        <v>2</v>
      </c>
      <c r="K55" s="22" t="s">
        <v>59</v>
      </c>
      <c r="L55" s="23">
        <v>54</v>
      </c>
      <c r="M55" s="21"/>
      <c r="N55" s="22"/>
      <c r="O55" s="22"/>
      <c r="P55" s="23"/>
      <c r="Q55" s="21"/>
      <c r="R55" s="23"/>
      <c r="S55" s="21"/>
    </row>
    <row r="56" spans="1:19" ht="14.25" thickBot="1" x14ac:dyDescent="0.45">
      <c r="A56" s="126"/>
      <c r="B56" s="20">
        <v>55</v>
      </c>
      <c r="C56" s="21" t="s">
        <v>232</v>
      </c>
      <c r="D56" s="22">
        <v>31</v>
      </c>
      <c r="E56" s="22" t="s">
        <v>60</v>
      </c>
      <c r="F56" s="22">
        <v>1300</v>
      </c>
      <c r="G56" s="22" t="s">
        <v>60</v>
      </c>
      <c r="H56" s="21" t="s">
        <v>233</v>
      </c>
      <c r="I56" s="21" t="s">
        <v>234</v>
      </c>
      <c r="J56" s="22">
        <v>2</v>
      </c>
      <c r="K56" s="22" t="s">
        <v>59</v>
      </c>
      <c r="L56" s="23">
        <v>55</v>
      </c>
      <c r="M56" s="21"/>
      <c r="N56" s="22"/>
      <c r="O56" s="22"/>
      <c r="P56" s="23"/>
      <c r="Q56" s="21"/>
      <c r="R56" s="23"/>
      <c r="S56" s="21"/>
    </row>
    <row r="57" spans="1:19" ht="14.25" thickBot="1" x14ac:dyDescent="0.45">
      <c r="A57" s="126"/>
      <c r="B57" s="20">
        <v>56</v>
      </c>
      <c r="C57" s="21" t="s">
        <v>229</v>
      </c>
      <c r="D57" s="22">
        <v>31</v>
      </c>
      <c r="E57" s="22" t="s">
        <v>60</v>
      </c>
      <c r="F57" s="22">
        <v>1300</v>
      </c>
      <c r="G57" s="22" t="s">
        <v>60</v>
      </c>
      <c r="H57" s="21" t="s">
        <v>230</v>
      </c>
      <c r="I57" s="21" t="s">
        <v>231</v>
      </c>
      <c r="J57" s="22">
        <v>2</v>
      </c>
      <c r="K57" s="22" t="s">
        <v>59</v>
      </c>
      <c r="L57" s="23">
        <v>56</v>
      </c>
      <c r="M57" s="21"/>
      <c r="N57" s="22"/>
      <c r="O57" s="22"/>
      <c r="P57" s="23"/>
      <c r="Q57" s="21"/>
      <c r="R57" s="23"/>
      <c r="S57" s="21"/>
    </row>
    <row r="58" spans="1:19" ht="14.25" thickBot="1" x14ac:dyDescent="0.45">
      <c r="A58" s="126"/>
      <c r="B58" s="20">
        <v>57</v>
      </c>
      <c r="C58" s="21" t="s">
        <v>226</v>
      </c>
      <c r="D58" s="22">
        <v>31</v>
      </c>
      <c r="E58" s="22" t="s">
        <v>60</v>
      </c>
      <c r="F58" s="22">
        <v>1300</v>
      </c>
      <c r="G58" s="22" t="s">
        <v>60</v>
      </c>
      <c r="H58" s="21" t="s">
        <v>227</v>
      </c>
      <c r="I58" s="21" t="s">
        <v>228</v>
      </c>
      <c r="J58" s="22">
        <v>2</v>
      </c>
      <c r="K58" s="22" t="s">
        <v>59</v>
      </c>
      <c r="L58" s="23">
        <v>57</v>
      </c>
      <c r="M58" s="21"/>
      <c r="N58" s="22"/>
      <c r="O58" s="22"/>
      <c r="P58" s="23"/>
      <c r="Q58" s="21"/>
      <c r="R58" s="23"/>
      <c r="S58" s="21"/>
    </row>
    <row r="59" spans="1:19" ht="14.25" thickBot="1" x14ac:dyDescent="0.45">
      <c r="A59" s="126"/>
      <c r="B59" s="20">
        <v>58</v>
      </c>
      <c r="C59" s="21" t="s">
        <v>238</v>
      </c>
      <c r="D59" s="22">
        <v>31</v>
      </c>
      <c r="E59" s="22" t="s">
        <v>60</v>
      </c>
      <c r="F59" s="22">
        <v>1300</v>
      </c>
      <c r="G59" s="22" t="s">
        <v>60</v>
      </c>
      <c r="H59" s="21" t="s">
        <v>239</v>
      </c>
      <c r="I59" s="21" t="s">
        <v>240</v>
      </c>
      <c r="J59" s="22">
        <v>2</v>
      </c>
      <c r="K59" s="22" t="s">
        <v>59</v>
      </c>
      <c r="L59" s="23">
        <v>58</v>
      </c>
      <c r="M59" s="21"/>
      <c r="N59" s="22"/>
      <c r="O59" s="22"/>
      <c r="P59" s="23"/>
      <c r="Q59" s="21"/>
      <c r="R59" s="23"/>
      <c r="S59" s="21"/>
    </row>
    <row r="60" spans="1:19" ht="14.25" thickBot="1" x14ac:dyDescent="0.45">
      <c r="A60" s="126"/>
      <c r="B60" s="20">
        <v>59</v>
      </c>
      <c r="C60" s="21" t="s">
        <v>220</v>
      </c>
      <c r="D60" s="22">
        <v>31</v>
      </c>
      <c r="E60" s="22" t="s">
        <v>60</v>
      </c>
      <c r="F60" s="22">
        <v>1300</v>
      </c>
      <c r="G60" s="22" t="s">
        <v>60</v>
      </c>
      <c r="H60" s="21" t="s">
        <v>221</v>
      </c>
      <c r="I60" s="21" t="s">
        <v>222</v>
      </c>
      <c r="J60" s="22">
        <v>2</v>
      </c>
      <c r="K60" s="22" t="s">
        <v>59</v>
      </c>
      <c r="L60" s="23">
        <v>59</v>
      </c>
      <c r="M60" s="21"/>
      <c r="N60" s="22"/>
      <c r="O60" s="22"/>
      <c r="P60" s="23"/>
      <c r="Q60" s="21"/>
      <c r="R60" s="23"/>
      <c r="S60" s="21"/>
    </row>
    <row r="61" spans="1:19" ht="14.25" thickBot="1" x14ac:dyDescent="0.45">
      <c r="A61" s="126"/>
      <c r="B61" s="20">
        <v>60</v>
      </c>
      <c r="C61" s="21" t="s">
        <v>235</v>
      </c>
      <c r="D61" s="22">
        <v>31</v>
      </c>
      <c r="E61" s="22" t="s">
        <v>60</v>
      </c>
      <c r="F61" s="22">
        <v>1300</v>
      </c>
      <c r="G61" s="22" t="s">
        <v>60</v>
      </c>
      <c r="H61" s="21" t="s">
        <v>236</v>
      </c>
      <c r="I61" s="21" t="s">
        <v>237</v>
      </c>
      <c r="J61" s="22">
        <v>2</v>
      </c>
      <c r="K61" s="22" t="s">
        <v>59</v>
      </c>
      <c r="L61" s="23">
        <v>60</v>
      </c>
      <c r="M61" s="21"/>
      <c r="N61" s="22"/>
      <c r="O61" s="22"/>
      <c r="P61" s="23"/>
      <c r="Q61" s="21"/>
      <c r="R61" s="23"/>
      <c r="S61" s="21"/>
    </row>
    <row r="62" spans="1:19" ht="14.25" thickBot="1" x14ac:dyDescent="0.45">
      <c r="A62" s="126"/>
      <c r="B62" s="47">
        <v>61</v>
      </c>
      <c r="C62" s="48" t="s">
        <v>223</v>
      </c>
      <c r="D62" s="49">
        <v>31</v>
      </c>
      <c r="E62" s="49" t="s">
        <v>60</v>
      </c>
      <c r="F62" s="49">
        <v>1300</v>
      </c>
      <c r="G62" s="49" t="s">
        <v>60</v>
      </c>
      <c r="H62" s="48" t="s">
        <v>224</v>
      </c>
      <c r="I62" s="48" t="s">
        <v>225</v>
      </c>
      <c r="J62" s="22">
        <v>2</v>
      </c>
      <c r="K62" s="22" t="s">
        <v>59</v>
      </c>
      <c r="L62" s="23">
        <v>61</v>
      </c>
      <c r="M62" s="21"/>
      <c r="N62" s="22"/>
      <c r="O62" s="22"/>
      <c r="P62" s="23"/>
      <c r="Q62" s="21"/>
      <c r="R62" s="23"/>
      <c r="S62" s="21"/>
    </row>
    <row r="63" spans="1:19" ht="14.25" thickBot="1" x14ac:dyDescent="0.45">
      <c r="A63" s="125" t="s">
        <v>366</v>
      </c>
      <c r="B63" s="42">
        <v>62</v>
      </c>
      <c r="C63" s="43" t="s">
        <v>292</v>
      </c>
      <c r="D63" s="44">
        <v>31</v>
      </c>
      <c r="E63" s="44" t="s">
        <v>60</v>
      </c>
      <c r="F63" s="44">
        <v>1300</v>
      </c>
      <c r="G63" s="44" t="s">
        <v>60</v>
      </c>
      <c r="H63" s="43" t="s">
        <v>293</v>
      </c>
      <c r="I63" s="43" t="s">
        <v>294</v>
      </c>
      <c r="J63" s="22">
        <v>2</v>
      </c>
      <c r="K63" s="22" t="s">
        <v>59</v>
      </c>
      <c r="L63" s="23">
        <v>62</v>
      </c>
      <c r="M63" s="21"/>
      <c r="N63" s="22"/>
      <c r="O63" s="22"/>
      <c r="P63" s="23"/>
      <c r="Q63" s="21"/>
      <c r="R63" s="23"/>
      <c r="S63" s="21"/>
    </row>
    <row r="64" spans="1:19" ht="14.25" thickBot="1" x14ac:dyDescent="0.45">
      <c r="A64" s="126"/>
      <c r="B64" s="20">
        <v>63</v>
      </c>
      <c r="C64" s="21" t="s">
        <v>280</v>
      </c>
      <c r="D64" s="22">
        <v>31</v>
      </c>
      <c r="E64" s="22" t="s">
        <v>60</v>
      </c>
      <c r="F64" s="22">
        <v>1300</v>
      </c>
      <c r="G64" s="22" t="s">
        <v>60</v>
      </c>
      <c r="H64" s="21" t="s">
        <v>281</v>
      </c>
      <c r="I64" s="21" t="s">
        <v>282</v>
      </c>
      <c r="J64" s="22">
        <v>2</v>
      </c>
      <c r="K64" s="22" t="s">
        <v>59</v>
      </c>
      <c r="L64" s="23">
        <v>63</v>
      </c>
      <c r="M64" s="21"/>
      <c r="N64" s="22"/>
      <c r="O64" s="22"/>
      <c r="P64" s="23"/>
      <c r="Q64" s="21"/>
      <c r="R64" s="23"/>
      <c r="S64" s="21"/>
    </row>
    <row r="65" spans="1:19" ht="14.25" thickBot="1" x14ac:dyDescent="0.45">
      <c r="A65" s="126"/>
      <c r="B65" s="20">
        <v>64</v>
      </c>
      <c r="C65" s="21" t="s">
        <v>244</v>
      </c>
      <c r="D65" s="22">
        <v>31</v>
      </c>
      <c r="E65" s="22" t="s">
        <v>60</v>
      </c>
      <c r="F65" s="22">
        <v>1300</v>
      </c>
      <c r="G65" s="22" t="s">
        <v>60</v>
      </c>
      <c r="H65" s="21" t="s">
        <v>245</v>
      </c>
      <c r="I65" s="21" t="s">
        <v>246</v>
      </c>
      <c r="J65" s="22">
        <v>2</v>
      </c>
      <c r="K65" s="22" t="s">
        <v>59</v>
      </c>
      <c r="L65" s="23">
        <v>64</v>
      </c>
      <c r="M65" s="21"/>
      <c r="N65" s="22"/>
      <c r="O65" s="22"/>
      <c r="P65" s="23"/>
      <c r="Q65" s="21"/>
      <c r="R65" s="23"/>
      <c r="S65" s="21"/>
    </row>
    <row r="66" spans="1:19" ht="14.25" thickBot="1" x14ac:dyDescent="0.45">
      <c r="A66" s="126"/>
      <c r="B66" s="20">
        <v>65</v>
      </c>
      <c r="C66" s="21" t="s">
        <v>283</v>
      </c>
      <c r="D66" s="22">
        <v>31</v>
      </c>
      <c r="E66" s="22" t="s">
        <v>60</v>
      </c>
      <c r="F66" s="22">
        <v>1300</v>
      </c>
      <c r="G66" s="22" t="s">
        <v>60</v>
      </c>
      <c r="H66" s="21" t="s">
        <v>284</v>
      </c>
      <c r="I66" s="21" t="s">
        <v>285</v>
      </c>
      <c r="J66" s="22">
        <v>2</v>
      </c>
      <c r="K66" s="22" t="s">
        <v>59</v>
      </c>
      <c r="L66" s="23">
        <v>65</v>
      </c>
      <c r="M66" s="21"/>
      <c r="N66" s="22"/>
      <c r="O66" s="22"/>
      <c r="P66" s="23"/>
      <c r="Q66" s="21"/>
      <c r="R66" s="23"/>
      <c r="S66" s="21"/>
    </row>
    <row r="67" spans="1:19" ht="14.25" thickBot="1" x14ac:dyDescent="0.45">
      <c r="A67" s="126"/>
      <c r="B67" s="20">
        <v>66</v>
      </c>
      <c r="C67" s="21" t="s">
        <v>241</v>
      </c>
      <c r="D67" s="22">
        <v>31</v>
      </c>
      <c r="E67" s="22" t="s">
        <v>60</v>
      </c>
      <c r="F67" s="22">
        <v>1300</v>
      </c>
      <c r="G67" s="22" t="s">
        <v>60</v>
      </c>
      <c r="H67" s="21" t="s">
        <v>242</v>
      </c>
      <c r="I67" s="21" t="s">
        <v>243</v>
      </c>
      <c r="J67" s="22">
        <v>2</v>
      </c>
      <c r="K67" s="22" t="s">
        <v>59</v>
      </c>
      <c r="L67" s="23">
        <v>66</v>
      </c>
      <c r="M67" s="21"/>
      <c r="N67" s="22"/>
      <c r="O67" s="22"/>
      <c r="P67" s="23"/>
      <c r="Q67" s="21"/>
      <c r="R67" s="23"/>
      <c r="S67" s="21"/>
    </row>
    <row r="68" spans="1:19" ht="14.25" thickBot="1" x14ac:dyDescent="0.45">
      <c r="A68" s="126"/>
      <c r="B68" s="20">
        <v>67</v>
      </c>
      <c r="C68" s="21" t="s">
        <v>247</v>
      </c>
      <c r="D68" s="22">
        <v>31</v>
      </c>
      <c r="E68" s="22" t="s">
        <v>60</v>
      </c>
      <c r="F68" s="22">
        <v>1300</v>
      </c>
      <c r="G68" s="22" t="s">
        <v>60</v>
      </c>
      <c r="H68" s="21" t="s">
        <v>248</v>
      </c>
      <c r="I68" s="21" t="s">
        <v>249</v>
      </c>
      <c r="J68" s="22">
        <v>2</v>
      </c>
      <c r="K68" s="22" t="s">
        <v>59</v>
      </c>
      <c r="L68" s="23">
        <v>67</v>
      </c>
      <c r="M68" s="21"/>
      <c r="N68" s="22"/>
      <c r="O68" s="22"/>
      <c r="P68" s="23"/>
      <c r="Q68" s="21"/>
      <c r="R68" s="23"/>
      <c r="S68" s="21"/>
    </row>
    <row r="69" spans="1:19" ht="14.25" thickBot="1" x14ac:dyDescent="0.45">
      <c r="A69" s="126"/>
      <c r="B69" s="20">
        <v>68</v>
      </c>
      <c r="C69" s="21" t="s">
        <v>301</v>
      </c>
      <c r="D69" s="22">
        <v>31</v>
      </c>
      <c r="E69" s="22" t="s">
        <v>60</v>
      </c>
      <c r="F69" s="22">
        <v>1300</v>
      </c>
      <c r="G69" s="22" t="s">
        <v>60</v>
      </c>
      <c r="H69" s="21" t="s">
        <v>302</v>
      </c>
      <c r="I69" s="21" t="s">
        <v>303</v>
      </c>
      <c r="J69" s="22">
        <v>2</v>
      </c>
      <c r="K69" s="22" t="s">
        <v>59</v>
      </c>
      <c r="L69" s="23">
        <v>68</v>
      </c>
      <c r="M69" s="21"/>
      <c r="N69" s="22"/>
      <c r="O69" s="22"/>
      <c r="P69" s="23"/>
      <c r="Q69" s="21"/>
      <c r="R69" s="23"/>
      <c r="S69" s="21"/>
    </row>
    <row r="70" spans="1:19" ht="14.25" thickBot="1" x14ac:dyDescent="0.45">
      <c r="A70" s="126"/>
      <c r="B70" s="20">
        <v>69</v>
      </c>
      <c r="C70" s="21" t="s">
        <v>277</v>
      </c>
      <c r="D70" s="22">
        <v>31</v>
      </c>
      <c r="E70" s="22" t="s">
        <v>60</v>
      </c>
      <c r="F70" s="22">
        <v>1300</v>
      </c>
      <c r="G70" s="22" t="s">
        <v>60</v>
      </c>
      <c r="H70" s="21" t="s">
        <v>278</v>
      </c>
      <c r="I70" s="21" t="s">
        <v>279</v>
      </c>
      <c r="J70" s="22">
        <v>2</v>
      </c>
      <c r="K70" s="22" t="s">
        <v>59</v>
      </c>
      <c r="L70" s="23">
        <v>69</v>
      </c>
      <c r="M70" s="21"/>
      <c r="N70" s="22"/>
      <c r="O70" s="22"/>
      <c r="P70" s="23"/>
      <c r="Q70" s="21"/>
      <c r="R70" s="23"/>
      <c r="S70" s="21"/>
    </row>
    <row r="71" spans="1:19" ht="14.25" thickBot="1" x14ac:dyDescent="0.45">
      <c r="A71" s="126"/>
      <c r="B71" s="20">
        <v>70</v>
      </c>
      <c r="C71" s="21" t="s">
        <v>298</v>
      </c>
      <c r="D71" s="22">
        <v>31</v>
      </c>
      <c r="E71" s="22" t="s">
        <v>60</v>
      </c>
      <c r="F71" s="22">
        <v>1300</v>
      </c>
      <c r="G71" s="22" t="s">
        <v>60</v>
      </c>
      <c r="H71" s="21" t="s">
        <v>299</v>
      </c>
      <c r="I71" s="21" t="s">
        <v>300</v>
      </c>
      <c r="J71" s="22">
        <v>2</v>
      </c>
      <c r="K71" s="22" t="s">
        <v>59</v>
      </c>
      <c r="L71" s="23">
        <v>70</v>
      </c>
      <c r="M71" s="21"/>
      <c r="N71" s="22"/>
      <c r="O71" s="22"/>
      <c r="P71" s="23"/>
      <c r="Q71" s="21"/>
      <c r="R71" s="23"/>
      <c r="S71" s="21"/>
    </row>
    <row r="72" spans="1:19" ht="14.25" thickBot="1" x14ac:dyDescent="0.45">
      <c r="A72" s="126"/>
      <c r="B72" s="20">
        <v>71</v>
      </c>
      <c r="C72" s="21" t="s">
        <v>250</v>
      </c>
      <c r="D72" s="22">
        <v>31</v>
      </c>
      <c r="E72" s="22" t="s">
        <v>60</v>
      </c>
      <c r="F72" s="22">
        <v>1300</v>
      </c>
      <c r="G72" s="22" t="s">
        <v>60</v>
      </c>
      <c r="H72" s="21" t="s">
        <v>251</v>
      </c>
      <c r="I72" s="21" t="s">
        <v>252</v>
      </c>
      <c r="J72" s="22">
        <v>2</v>
      </c>
      <c r="K72" s="22" t="s">
        <v>59</v>
      </c>
      <c r="L72" s="23">
        <v>71</v>
      </c>
      <c r="M72" s="21"/>
      <c r="N72" s="22"/>
      <c r="O72" s="22"/>
      <c r="P72" s="23"/>
      <c r="Q72" s="21"/>
      <c r="R72" s="23"/>
      <c r="S72" s="21"/>
    </row>
    <row r="73" spans="1:19" ht="14.25" thickBot="1" x14ac:dyDescent="0.45">
      <c r="A73" s="126"/>
      <c r="B73" s="47">
        <v>72</v>
      </c>
      <c r="C73" s="48" t="s">
        <v>274</v>
      </c>
      <c r="D73" s="49">
        <v>31</v>
      </c>
      <c r="E73" s="49" t="s">
        <v>60</v>
      </c>
      <c r="F73" s="49">
        <v>1300</v>
      </c>
      <c r="G73" s="49" t="s">
        <v>60</v>
      </c>
      <c r="H73" s="48" t="s">
        <v>275</v>
      </c>
      <c r="I73" s="48" t="s">
        <v>276</v>
      </c>
      <c r="J73" s="22">
        <v>2</v>
      </c>
      <c r="K73" s="22" t="s">
        <v>59</v>
      </c>
      <c r="L73" s="23">
        <v>72</v>
      </c>
      <c r="M73" s="21"/>
      <c r="N73" s="22"/>
      <c r="O73" s="22"/>
      <c r="P73" s="23"/>
      <c r="Q73" s="21"/>
      <c r="R73" s="23"/>
      <c r="S73" s="21"/>
    </row>
    <row r="74" spans="1:19" ht="14.25" thickBot="1" x14ac:dyDescent="0.45">
      <c r="A74" s="125" t="s">
        <v>367</v>
      </c>
      <c r="B74" s="42">
        <v>73</v>
      </c>
      <c r="C74" s="43" t="s">
        <v>304</v>
      </c>
      <c r="D74" s="44">
        <v>31</v>
      </c>
      <c r="E74" s="44" t="s">
        <v>60</v>
      </c>
      <c r="F74" s="44">
        <v>1300</v>
      </c>
      <c r="G74" s="44" t="s">
        <v>60</v>
      </c>
      <c r="H74" s="43" t="s">
        <v>305</v>
      </c>
      <c r="I74" s="43" t="s">
        <v>306</v>
      </c>
      <c r="J74" s="22">
        <v>2</v>
      </c>
      <c r="K74" s="22" t="s">
        <v>59</v>
      </c>
      <c r="L74" s="23">
        <v>73</v>
      </c>
      <c r="M74" s="21"/>
      <c r="N74" s="22"/>
      <c r="O74" s="22"/>
      <c r="P74" s="23"/>
      <c r="Q74" s="21"/>
      <c r="R74" s="23"/>
      <c r="S74" s="21"/>
    </row>
    <row r="75" spans="1:19" ht="14.25" thickBot="1" x14ac:dyDescent="0.45">
      <c r="A75" s="126"/>
      <c r="B75" s="20">
        <v>74</v>
      </c>
      <c r="C75" s="21" t="s">
        <v>295</v>
      </c>
      <c r="D75" s="22">
        <v>31</v>
      </c>
      <c r="E75" s="22" t="s">
        <v>60</v>
      </c>
      <c r="F75" s="22">
        <v>1300</v>
      </c>
      <c r="G75" s="22" t="s">
        <v>60</v>
      </c>
      <c r="H75" s="21" t="s">
        <v>296</v>
      </c>
      <c r="I75" s="21" t="s">
        <v>297</v>
      </c>
      <c r="J75" s="22">
        <v>2</v>
      </c>
      <c r="K75" s="22" t="s">
        <v>59</v>
      </c>
      <c r="L75" s="23">
        <v>74</v>
      </c>
      <c r="M75" s="21"/>
      <c r="N75" s="22"/>
      <c r="O75" s="22"/>
      <c r="P75" s="23"/>
      <c r="Q75" s="21"/>
      <c r="R75" s="23"/>
      <c r="S75" s="21"/>
    </row>
    <row r="76" spans="1:19" ht="14.25" thickBot="1" x14ac:dyDescent="0.45">
      <c r="A76" s="126"/>
      <c r="B76" s="20">
        <v>75</v>
      </c>
      <c r="C76" s="21" t="s">
        <v>310</v>
      </c>
      <c r="D76" s="22">
        <v>31</v>
      </c>
      <c r="E76" s="22" t="s">
        <v>60</v>
      </c>
      <c r="F76" s="22">
        <v>1300</v>
      </c>
      <c r="G76" s="22" t="s">
        <v>60</v>
      </c>
      <c r="H76" s="21" t="s">
        <v>311</v>
      </c>
      <c r="I76" s="21" t="s">
        <v>312</v>
      </c>
      <c r="J76" s="22">
        <v>2</v>
      </c>
      <c r="K76" s="22" t="s">
        <v>59</v>
      </c>
      <c r="L76" s="23">
        <v>75</v>
      </c>
      <c r="M76" s="21"/>
      <c r="N76" s="22"/>
      <c r="O76" s="22"/>
      <c r="P76" s="23"/>
      <c r="Q76" s="21"/>
      <c r="R76" s="23"/>
      <c r="S76" s="21"/>
    </row>
    <row r="77" spans="1:19" ht="14.25" thickBot="1" x14ac:dyDescent="0.45">
      <c r="A77" s="126"/>
      <c r="B77" s="20">
        <v>76</v>
      </c>
      <c r="C77" s="21" t="s">
        <v>253</v>
      </c>
      <c r="D77" s="22">
        <v>31</v>
      </c>
      <c r="E77" s="22" t="s">
        <v>60</v>
      </c>
      <c r="F77" s="22">
        <v>1300</v>
      </c>
      <c r="G77" s="22" t="s">
        <v>60</v>
      </c>
      <c r="H77" s="21" t="s">
        <v>254</v>
      </c>
      <c r="I77" s="21" t="s">
        <v>255</v>
      </c>
      <c r="J77" s="22">
        <v>2</v>
      </c>
      <c r="K77" s="22" t="s">
        <v>59</v>
      </c>
      <c r="L77" s="23">
        <v>76</v>
      </c>
      <c r="M77" s="21"/>
      <c r="N77" s="22"/>
      <c r="O77" s="22"/>
      <c r="P77" s="23"/>
      <c r="Q77" s="21"/>
      <c r="R77" s="23"/>
      <c r="S77" s="21"/>
    </row>
    <row r="78" spans="1:19" ht="14.25" thickBot="1" x14ac:dyDescent="0.45">
      <c r="A78" s="126"/>
      <c r="B78" s="20">
        <v>77</v>
      </c>
      <c r="C78" s="21" t="s">
        <v>256</v>
      </c>
      <c r="D78" s="22">
        <v>31</v>
      </c>
      <c r="E78" s="22" t="s">
        <v>60</v>
      </c>
      <c r="F78" s="22">
        <v>1300</v>
      </c>
      <c r="G78" s="22" t="s">
        <v>60</v>
      </c>
      <c r="H78" s="21" t="s">
        <v>257</v>
      </c>
      <c r="I78" s="21" t="s">
        <v>258</v>
      </c>
      <c r="J78" s="22">
        <v>2</v>
      </c>
      <c r="K78" s="22" t="s">
        <v>59</v>
      </c>
      <c r="L78" s="23">
        <v>77</v>
      </c>
      <c r="M78" s="21"/>
      <c r="N78" s="22"/>
      <c r="O78" s="22"/>
      <c r="P78" s="23"/>
      <c r="Q78" s="21"/>
      <c r="R78" s="23"/>
      <c r="S78" s="21"/>
    </row>
    <row r="79" spans="1:19" ht="14.25" thickBot="1" x14ac:dyDescent="0.45">
      <c r="A79" s="126"/>
      <c r="B79" s="20">
        <v>78</v>
      </c>
      <c r="C79" s="21" t="s">
        <v>289</v>
      </c>
      <c r="D79" s="22">
        <v>31</v>
      </c>
      <c r="E79" s="22" t="s">
        <v>60</v>
      </c>
      <c r="F79" s="22">
        <v>1300</v>
      </c>
      <c r="G79" s="22" t="s">
        <v>60</v>
      </c>
      <c r="H79" s="21" t="s">
        <v>290</v>
      </c>
      <c r="I79" s="21" t="s">
        <v>291</v>
      </c>
      <c r="J79" s="22">
        <v>2</v>
      </c>
      <c r="K79" s="22" t="s">
        <v>59</v>
      </c>
      <c r="L79" s="23">
        <v>78</v>
      </c>
      <c r="M79" s="21"/>
      <c r="N79" s="22"/>
      <c r="O79" s="22"/>
      <c r="P79" s="23"/>
      <c r="Q79" s="21"/>
      <c r="R79" s="23"/>
      <c r="S79" s="21"/>
    </row>
    <row r="80" spans="1:19" ht="14.25" thickBot="1" x14ac:dyDescent="0.45">
      <c r="A80" s="126"/>
      <c r="B80" s="20">
        <v>79</v>
      </c>
      <c r="C80" s="21" t="s">
        <v>259</v>
      </c>
      <c r="D80" s="22">
        <v>31</v>
      </c>
      <c r="E80" s="22" t="s">
        <v>60</v>
      </c>
      <c r="F80" s="22">
        <v>1300</v>
      </c>
      <c r="G80" s="22" t="s">
        <v>60</v>
      </c>
      <c r="H80" s="21" t="s">
        <v>260</v>
      </c>
      <c r="I80" s="21" t="s">
        <v>261</v>
      </c>
      <c r="J80" s="22">
        <v>2</v>
      </c>
      <c r="K80" s="22" t="s">
        <v>59</v>
      </c>
      <c r="L80" s="23">
        <v>79</v>
      </c>
      <c r="M80" s="21"/>
      <c r="N80" s="22"/>
      <c r="O80" s="22"/>
      <c r="P80" s="23"/>
      <c r="Q80" s="21"/>
      <c r="R80" s="23"/>
      <c r="S80" s="21"/>
    </row>
    <row r="81" spans="1:19" ht="14.25" thickBot="1" x14ac:dyDescent="0.45">
      <c r="A81" s="126"/>
      <c r="B81" s="20">
        <v>80</v>
      </c>
      <c r="C81" s="21" t="s">
        <v>262</v>
      </c>
      <c r="D81" s="22">
        <v>31</v>
      </c>
      <c r="E81" s="22" t="s">
        <v>60</v>
      </c>
      <c r="F81" s="22">
        <v>1300</v>
      </c>
      <c r="G81" s="22" t="s">
        <v>60</v>
      </c>
      <c r="H81" s="21" t="s">
        <v>263</v>
      </c>
      <c r="I81" s="21" t="s">
        <v>264</v>
      </c>
      <c r="J81" s="22">
        <v>2</v>
      </c>
      <c r="K81" s="22" t="s">
        <v>59</v>
      </c>
      <c r="L81" s="23">
        <v>80</v>
      </c>
      <c r="M81" s="21"/>
      <c r="N81" s="22"/>
      <c r="O81" s="22"/>
      <c r="P81" s="23"/>
      <c r="Q81" s="21"/>
      <c r="R81" s="23"/>
      <c r="S81" s="21"/>
    </row>
    <row r="82" spans="1:19" ht="14.25" thickBot="1" x14ac:dyDescent="0.45">
      <c r="A82" s="126"/>
      <c r="B82" s="20">
        <v>81</v>
      </c>
      <c r="C82" s="21" t="s">
        <v>286</v>
      </c>
      <c r="D82" s="22">
        <v>31</v>
      </c>
      <c r="E82" s="22" t="s">
        <v>60</v>
      </c>
      <c r="F82" s="22">
        <v>1300</v>
      </c>
      <c r="G82" s="22" t="s">
        <v>60</v>
      </c>
      <c r="H82" s="21" t="s">
        <v>287</v>
      </c>
      <c r="I82" s="21" t="s">
        <v>288</v>
      </c>
      <c r="J82" s="22">
        <v>2</v>
      </c>
      <c r="K82" s="22" t="s">
        <v>59</v>
      </c>
      <c r="L82" s="23">
        <v>81</v>
      </c>
      <c r="M82" s="21"/>
      <c r="N82" s="22"/>
      <c r="O82" s="22"/>
      <c r="P82" s="23"/>
      <c r="Q82" s="21"/>
      <c r="R82" s="23"/>
      <c r="S82" s="21"/>
    </row>
    <row r="83" spans="1:19" ht="14.25" thickBot="1" x14ac:dyDescent="0.45">
      <c r="A83" s="126"/>
      <c r="B83" s="20">
        <v>82</v>
      </c>
      <c r="C83" s="21" t="s">
        <v>265</v>
      </c>
      <c r="D83" s="22">
        <v>31</v>
      </c>
      <c r="E83" s="22" t="s">
        <v>60</v>
      </c>
      <c r="F83" s="22">
        <v>1300</v>
      </c>
      <c r="G83" s="22" t="s">
        <v>60</v>
      </c>
      <c r="H83" s="21" t="s">
        <v>266</v>
      </c>
      <c r="I83" s="21" t="s">
        <v>267</v>
      </c>
      <c r="J83" s="22">
        <v>2</v>
      </c>
      <c r="K83" s="22" t="s">
        <v>59</v>
      </c>
      <c r="L83" s="23">
        <v>82</v>
      </c>
      <c r="M83" s="21"/>
      <c r="N83" s="22"/>
      <c r="O83" s="22"/>
      <c r="P83" s="23"/>
      <c r="Q83" s="21"/>
      <c r="R83" s="23"/>
      <c r="S83" s="21"/>
    </row>
    <row r="84" spans="1:19" ht="14.25" thickBot="1" x14ac:dyDescent="0.45">
      <c r="A84" s="126"/>
      <c r="B84" s="20">
        <v>83</v>
      </c>
      <c r="C84" s="21" t="s">
        <v>307</v>
      </c>
      <c r="D84" s="22">
        <v>31</v>
      </c>
      <c r="E84" s="22" t="s">
        <v>60</v>
      </c>
      <c r="F84" s="22">
        <v>1300</v>
      </c>
      <c r="G84" s="22" t="s">
        <v>60</v>
      </c>
      <c r="H84" s="21" t="s">
        <v>308</v>
      </c>
      <c r="I84" s="21" t="s">
        <v>309</v>
      </c>
      <c r="J84" s="22">
        <v>2</v>
      </c>
      <c r="K84" s="22" t="s">
        <v>59</v>
      </c>
      <c r="L84" s="23">
        <v>83</v>
      </c>
      <c r="M84" s="21"/>
      <c r="N84" s="22"/>
      <c r="O84" s="22"/>
      <c r="P84" s="23"/>
      <c r="Q84" s="21"/>
      <c r="R84" s="23"/>
      <c r="S84" s="21"/>
    </row>
    <row r="85" spans="1:19" ht="14.25" thickBot="1" x14ac:dyDescent="0.45">
      <c r="A85" s="126"/>
      <c r="B85" s="20">
        <v>84</v>
      </c>
      <c r="C85" s="21" t="s">
        <v>268</v>
      </c>
      <c r="D85" s="22">
        <v>31</v>
      </c>
      <c r="E85" s="22" t="s">
        <v>60</v>
      </c>
      <c r="F85" s="22">
        <v>1300</v>
      </c>
      <c r="G85" s="22" t="s">
        <v>60</v>
      </c>
      <c r="H85" s="21" t="s">
        <v>269</v>
      </c>
      <c r="I85" s="21" t="s">
        <v>270</v>
      </c>
      <c r="J85" s="22">
        <v>2</v>
      </c>
      <c r="K85" s="22" t="s">
        <v>59</v>
      </c>
      <c r="L85" s="23">
        <v>84</v>
      </c>
      <c r="M85" s="21"/>
      <c r="N85" s="22"/>
      <c r="O85" s="22"/>
      <c r="P85" s="23"/>
      <c r="Q85" s="21"/>
      <c r="R85" s="23"/>
      <c r="S85" s="21"/>
    </row>
    <row r="86" spans="1:19" ht="14.25" thickBot="1" x14ac:dyDescent="0.45">
      <c r="A86" s="126"/>
      <c r="B86" s="47">
        <v>85</v>
      </c>
      <c r="C86" s="48" t="s">
        <v>271</v>
      </c>
      <c r="D86" s="49">
        <v>31</v>
      </c>
      <c r="E86" s="49" t="s">
        <v>60</v>
      </c>
      <c r="F86" s="49">
        <v>1300</v>
      </c>
      <c r="G86" s="49" t="s">
        <v>60</v>
      </c>
      <c r="H86" s="48" t="s">
        <v>272</v>
      </c>
      <c r="I86" s="48" t="s">
        <v>273</v>
      </c>
      <c r="J86" s="22">
        <v>2</v>
      </c>
      <c r="K86" s="22" t="s">
        <v>59</v>
      </c>
      <c r="L86" s="23">
        <v>85</v>
      </c>
      <c r="M86" s="21"/>
      <c r="N86" s="22"/>
      <c r="O86" s="22"/>
      <c r="P86" s="23"/>
      <c r="Q86" s="21"/>
      <c r="R86" s="23"/>
      <c r="S86" s="21"/>
    </row>
    <row r="87" spans="1:19" ht="14.25" thickBot="1" x14ac:dyDescent="0.45">
      <c r="A87" s="55" t="s">
        <v>385</v>
      </c>
      <c r="B87" s="53">
        <v>90</v>
      </c>
      <c r="C87" s="51" t="s">
        <v>368</v>
      </c>
      <c r="D87" s="52"/>
      <c r="E87" s="52"/>
      <c r="F87" s="52"/>
      <c r="G87" s="52"/>
      <c r="H87" s="51" t="s">
        <v>369</v>
      </c>
      <c r="I87" s="51" t="s">
        <v>370</v>
      </c>
      <c r="J87" s="22">
        <v>2</v>
      </c>
      <c r="K87" s="22" t="s">
        <v>59</v>
      </c>
      <c r="L87" s="23">
        <v>90</v>
      </c>
      <c r="M87" s="21"/>
      <c r="N87" s="22"/>
      <c r="O87" s="22"/>
      <c r="P87" s="23"/>
      <c r="Q87" s="21"/>
      <c r="R87" s="23"/>
      <c r="S87" s="21"/>
    </row>
    <row r="88" spans="1:19" x14ac:dyDescent="0.4">
      <c r="A88" s="50"/>
    </row>
  </sheetData>
  <sheetProtection algorithmName="SHA-512" hashValue="oUQyfRE6HOgpgLcDe1tPicIegRknn+dxiyuXOpHH/VLHWg6+eJgU4hm9JvAJQbEPBlwEVuZNaub8I/iNMd/J9Q==" saltValue="TNDw41oGaA4iioO2kQH0PA==" spinCount="100000" sheet="1" objects="1" scenarios="1"/>
  <autoFilter ref="A1:S1"/>
  <mergeCells count="9">
    <mergeCell ref="A52:A62"/>
    <mergeCell ref="A63:A73"/>
    <mergeCell ref="A74:A86"/>
    <mergeCell ref="A2:A8"/>
    <mergeCell ref="A9:A13"/>
    <mergeCell ref="A14:A20"/>
    <mergeCell ref="A21:A26"/>
    <mergeCell ref="A27:A44"/>
    <mergeCell ref="A45:A5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AB3"/>
  <sheetViews>
    <sheetView topLeftCell="B1" zoomScale="160" zoomScaleNormal="160" workbookViewId="0">
      <selection activeCell="AB3" sqref="AB3"/>
    </sheetView>
  </sheetViews>
  <sheetFormatPr defaultRowHeight="13.5" x14ac:dyDescent="0.4"/>
  <cols>
    <col min="1" max="6" width="4.625" style="14" customWidth="1"/>
    <col min="7" max="7" width="24.625" style="14" customWidth="1"/>
    <col min="8" max="12" width="4.625" style="14" customWidth="1"/>
    <col min="13" max="13" width="9.625" style="14" customWidth="1"/>
    <col min="14" max="17" width="1.625" style="14" customWidth="1"/>
    <col min="18" max="28" width="4.625" style="14" customWidth="1"/>
    <col min="29" max="16384" width="9" style="14"/>
  </cols>
  <sheetData>
    <row r="1" spans="1:28" x14ac:dyDescent="0.4">
      <c r="A1" s="25" t="s">
        <v>313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314</v>
      </c>
      <c r="S1" s="26" t="s">
        <v>315</v>
      </c>
      <c r="T1" s="26" t="s">
        <v>316</v>
      </c>
      <c r="U1" s="26" t="s">
        <v>317</v>
      </c>
      <c r="V1" s="26" t="s">
        <v>318</v>
      </c>
      <c r="W1" s="26" t="s">
        <v>319</v>
      </c>
      <c r="X1" s="26" t="s">
        <v>320</v>
      </c>
      <c r="Y1" s="26" t="s">
        <v>321</v>
      </c>
      <c r="Z1" s="26" t="s">
        <v>322</v>
      </c>
      <c r="AA1" s="26" t="s">
        <v>323</v>
      </c>
      <c r="AB1" s="26" t="s">
        <v>324</v>
      </c>
    </row>
    <row r="2" spans="1:28" x14ac:dyDescent="0.4">
      <c r="A2" s="26" t="s">
        <v>325</v>
      </c>
      <c r="B2" s="26" t="s">
        <v>326</v>
      </c>
      <c r="C2" s="26" t="s">
        <v>327</v>
      </c>
      <c r="D2" s="26" t="s">
        <v>328</v>
      </c>
      <c r="E2" s="26" t="s">
        <v>329</v>
      </c>
      <c r="F2" s="26" t="s">
        <v>330</v>
      </c>
      <c r="G2" s="26" t="s">
        <v>331</v>
      </c>
      <c r="H2" s="26" t="s">
        <v>332</v>
      </c>
      <c r="I2" s="26" t="s">
        <v>333</v>
      </c>
      <c r="J2" s="26" t="s">
        <v>334</v>
      </c>
      <c r="K2" s="26" t="s">
        <v>335</v>
      </c>
      <c r="L2" s="26" t="s">
        <v>336</v>
      </c>
      <c r="M2" s="26" t="s">
        <v>337</v>
      </c>
      <c r="N2" s="26" t="s">
        <v>338</v>
      </c>
      <c r="O2" s="26" t="s">
        <v>339</v>
      </c>
      <c r="P2" s="26" t="s">
        <v>340</v>
      </c>
      <c r="Q2" s="26" t="s">
        <v>341</v>
      </c>
      <c r="R2" s="41" t="s">
        <v>342</v>
      </c>
      <c r="S2" s="41" t="s">
        <v>343</v>
      </c>
      <c r="T2" s="41" t="s">
        <v>344</v>
      </c>
      <c r="U2" s="41" t="s">
        <v>345</v>
      </c>
      <c r="V2" s="41" t="s">
        <v>346</v>
      </c>
      <c r="W2" s="41" t="s">
        <v>347</v>
      </c>
      <c r="X2" s="41" t="s">
        <v>348</v>
      </c>
      <c r="Y2" s="41" t="s">
        <v>349</v>
      </c>
      <c r="Z2" s="41" t="s">
        <v>350</v>
      </c>
      <c r="AA2" s="41" t="s">
        <v>351</v>
      </c>
      <c r="AB2" s="41" t="s">
        <v>352</v>
      </c>
    </row>
    <row r="3" spans="1:28" x14ac:dyDescent="0.4">
      <c r="A3" s="26">
        <f>入力シート!$J$4</f>
        <v>0</v>
      </c>
      <c r="B3" s="26" t="str">
        <f>入力シート!$D$13</f>
        <v/>
      </c>
      <c r="C3" s="26" t="str">
        <f>入力シート!$CL$3</f>
        <v/>
      </c>
      <c r="D3" s="26" t="str">
        <f>入力シート!$CT$3</f>
        <v/>
      </c>
      <c r="E3" s="26" t="str">
        <f>入力シート!$DB$3</f>
        <v/>
      </c>
      <c r="F3" s="26" t="str">
        <f>入力シート!$DJ$3</f>
        <v/>
      </c>
      <c r="G3" s="26" t="str">
        <f>入力シート!$AD$13</f>
        <v/>
      </c>
      <c r="H3" s="26" t="str">
        <f>入力シート!$J$13</f>
        <v/>
      </c>
      <c r="I3" s="26" t="str">
        <f>入力シート!$P$13</f>
        <v/>
      </c>
      <c r="J3" s="26">
        <f>入力シート!$V$4</f>
        <v>0</v>
      </c>
      <c r="K3" s="26">
        <f>入力シート!$AG$4</f>
        <v>0</v>
      </c>
      <c r="L3" s="26">
        <f>入力シート!$AP$4</f>
        <v>0</v>
      </c>
      <c r="M3" s="26" t="str">
        <f>入力シート!$AY$4&amp;"年"&amp;入力シート!$BB$4&amp;"月"&amp;入力シート!$BE$4&amp;"日"</f>
        <v>年月日</v>
      </c>
      <c r="N3" s="26" t="str">
        <f>入力シート!$DR$3</f>
        <v/>
      </c>
      <c r="O3" s="26" t="str">
        <f>入力シート!$DZ$3</f>
        <v/>
      </c>
      <c r="P3" s="26" t="str">
        <f>入力シート!$EH$3</f>
        <v/>
      </c>
      <c r="Q3" s="26" t="str">
        <f>入力シート!$EP$3</f>
        <v/>
      </c>
      <c r="R3" s="26" t="str">
        <f>IF(入力シート!$U$19="","",入力シート!$U$19)</f>
        <v/>
      </c>
      <c r="S3" s="26" t="str">
        <f>IF(入力シート!$U$20="","",入力シート!$U$20)</f>
        <v/>
      </c>
      <c r="T3" s="26" t="str">
        <f>IF(入力シート!$J$24="","",入力シート!$J$24)</f>
        <v/>
      </c>
      <c r="U3" s="26" t="str">
        <f>IF(入力シート!$J$25="","",入力シート!$J$25)</f>
        <v/>
      </c>
      <c r="V3" s="26" t="str">
        <f>IF(入力シート!$J$29="","",入力シート!$J$29)</f>
        <v/>
      </c>
      <c r="W3" s="26" t="str">
        <f>IF(入力シート!$J$30="","",入力シート!$J$30)</f>
        <v/>
      </c>
      <c r="X3" s="26" t="str">
        <f>IF(入力シート!$L$35="","",入力シート!$L$35)</f>
        <v/>
      </c>
      <c r="Y3" s="26" t="str">
        <f>IF(入力シート!$L$36="","",入力シート!$L$36)</f>
        <v/>
      </c>
      <c r="Z3" s="26" t="str">
        <f>IF(入力シート!$L$37="","",入力シート!$L$37)</f>
        <v/>
      </c>
      <c r="AA3" s="26" t="str">
        <f>IF(入力シート!$F$42="","",入力シート!$F$42)</f>
        <v/>
      </c>
      <c r="AB3" s="26" t="str">
        <f>IF(入力シート!$F$49="","",入力シート!$F$49)</f>
        <v/>
      </c>
    </row>
  </sheetData>
  <sheetProtection sheet="1" objects="1" scenarios="1"/>
  <phoneticPr fontId="1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記入見本</vt:lpstr>
      <vt:lpstr>学校一覧</vt:lpstr>
      <vt:lpstr>集計表１</vt:lpstr>
      <vt:lpstr>入力シート!Print_Area</vt:lpstr>
      <vt:lpstr>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2021-04-08T09:25:01Z</cp:lastPrinted>
  <dcterms:created xsi:type="dcterms:W3CDTF">2020-10-31T07:01:42Z</dcterms:created>
  <dcterms:modified xsi:type="dcterms:W3CDTF">2021-04-14T07:33:30Z</dcterms:modified>
</cp:coreProperties>
</file>